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Cash Flow Projections" state="visible" r:id="rId5"/>
    <sheet sheetId="3" name="Rent Roll" state="visible" r:id="rId6"/>
    <sheet sheetId="4" name="Tenant Rent Schedule" state="visible" r:id="rId7"/>
    <sheet sheetId="5" name="Expense Schedule" state="visible" r:id="rId8"/>
    <sheet sheetId="6" name="Debt Schedule" state="visible" r:id="rId9"/>
    <sheet sheetId="7" name="Valuation" state="visible" r:id="rId10"/>
    <sheet sheetId="8" name="Returns" state="visible" r:id="rId11"/>
    <sheet sheetId="9" name="Monthly Cash Flow" state="visible" r:id="rId12"/>
    <sheet sheetId="10" name="XIRR" state="visible" r:id="rId13"/>
    <sheet sheetId="11" name="Formulas" state="visible" r:id="rId14"/>
  </sheets>
  <calcPr calcId="171027"/>
</workbook>
</file>

<file path=xl/sharedStrings.xml><?xml version="1.0" encoding="utf-8"?>
<sst xmlns="http://schemas.openxmlformats.org/spreadsheetml/2006/main" count="704" uniqueCount="564">
  <si>
    <t>UNDERWRITING MODEL SUMMARY</t>
  </si>
  <si>
    <t>Property</t>
  </si>
  <si>
    <t>Moraine Sample Office</t>
  </si>
  <si>
    <t>Analysis Period</t>
  </si>
  <si>
    <t>3 Years</t>
  </si>
  <si>
    <t>Acquisition Cost</t>
  </si>
  <si>
    <t>Equity Required</t>
  </si>
  <si>
    <t>KEY METRICS</t>
  </si>
  <si>
    <t>Unlevered IRR</t>
  </si>
  <si>
    <t>Levered IRR</t>
  </si>
  <si>
    <t>Equity Multiple</t>
  </si>
  <si>
    <t>Going-In Cap Rate</t>
  </si>
  <si>
    <t>Exit Cap Rate</t>
  </si>
  <si>
    <t>Average Occupancy</t>
  </si>
  <si>
    <t>Average Underwriting DSCR</t>
  </si>
  <si>
    <t>--</t>
  </si>
  <si>
    <t>Minimum Underwriting DSCR</t>
  </si>
  <si>
    <t>NPV (@8.00%)</t>
  </si>
  <si>
    <t>Stabilized NOI</t>
  </si>
  <si>
    <t>VACANCY CONTROLS</t>
  </si>
  <si>
    <t>General Vacancy Method</t>
  </si>
  <si>
    <t>None</t>
  </si>
  <si>
    <t>General Vacancy %</t>
  </si>
  <si>
    <t>Credit Loss %</t>
  </si>
  <si>
    <t>Credit Loss Basis</t>
  </si>
  <si>
    <t>% of PGR</t>
  </si>
  <si>
    <t>Absorption Schedule</t>
  </si>
  <si>
    <t>Gross-Up Revenue by Downtime</t>
  </si>
  <si>
    <t>No</t>
  </si>
  <si>
    <t>Reduce Vacancy by Downtime</t>
  </si>
  <si>
    <t>Yes</t>
  </si>
  <si>
    <t>RESALE CONFIGURATION</t>
  </si>
  <si>
    <t>Method</t>
  </si>
  <si>
    <t>CapRate</t>
  </si>
  <si>
    <t>Sale Month</t>
  </si>
  <si>
    <t>Selling Costs %</t>
  </si>
  <si>
    <t>VALUATION SETTINGS</t>
  </si>
  <si>
    <t>Discount Rate</t>
  </si>
  <si>
    <t>PV Convention</t>
  </si>
  <si>
    <t>endOfPeriod</t>
  </si>
  <si>
    <t>PV Compounding</t>
  </si>
  <si>
    <t>annual</t>
  </si>
  <si>
    <t>ANNUAL SNAPSHOT</t>
  </si>
  <si>
    <t>Year</t>
  </si>
  <si>
    <t>Year 1</t>
  </si>
  <si>
    <t>Year 2</t>
  </si>
  <si>
    <t>Year 3</t>
  </si>
  <si>
    <t>Year 4 — Reversion (post-sale)</t>
  </si>
  <si>
    <t>NOI</t>
  </si>
  <si>
    <t>CFADS</t>
  </si>
  <si>
    <t>Occupancy</t>
  </si>
  <si>
    <t>Underwriting DSCR</t>
  </si>
  <si>
    <t>CASH FLOW PROJECTIONS (ANNUAL)</t>
  </si>
  <si>
    <t/>
  </si>
  <si>
    <t>Total (held period)</t>
  </si>
  <si>
    <t>Avg Occupancy</t>
  </si>
  <si>
    <t>INCOME</t>
  </si>
  <si>
    <t>Gross Potential Rent</t>
  </si>
  <si>
    <t>Absorption Vacancy</t>
  </si>
  <si>
    <t>Base Rent Abatements</t>
  </si>
  <si>
    <t>Scheduled Base Rental Revenue</t>
  </si>
  <si>
    <t>Retail Sales Percent Revenue</t>
  </si>
  <si>
    <t>Expense Reimbursements</t>
  </si>
  <si>
    <t>Other Income</t>
  </si>
  <si>
    <t>Potential Gross Revenue</t>
  </si>
  <si>
    <t>General Vacancy</t>
  </si>
  <si>
    <t>Credit Loss</t>
  </si>
  <si>
    <t>Effective Gross Revenue</t>
  </si>
  <si>
    <t>OPERATING EXPENSES</t>
  </si>
  <si>
    <t>Operating Expenses</t>
  </si>
  <si>
    <t>Total Operating Expenses</t>
  </si>
  <si>
    <t>NET OPERATING INCOME</t>
  </si>
  <si>
    <t>LEASING &amp; CAPITAL COSTS</t>
  </si>
  <si>
    <t>Tenant Improvements</t>
  </si>
  <si>
    <t>Leasing Commissions</t>
  </si>
  <si>
    <t>Capital Expenditures</t>
  </si>
  <si>
    <t>Capital Reserves / Below-Line Expenses</t>
  </si>
  <si>
    <t>Net Cash Flow</t>
  </si>
  <si>
    <t>DEBT SERVICE</t>
  </si>
  <si>
    <t>Interest</t>
  </si>
  <si>
    <t>Principal</t>
  </si>
  <si>
    <t>Total Debt Service</t>
  </si>
  <si>
    <t>Cash Flow After Debt Service</t>
  </si>
  <si>
    <t>Tenant</t>
  </si>
  <si>
    <t>Suite</t>
  </si>
  <si>
    <t>SF</t>
  </si>
  <si>
    <t>Base Rent</t>
  </si>
  <si>
    <t>Rent Unit</t>
  </si>
  <si>
    <t>Annual Rent</t>
  </si>
  <si>
    <t>Monthly Rent</t>
  </si>
  <si>
    <t>Start</t>
  </si>
  <si>
    <t>Expiry</t>
  </si>
  <si>
    <t>Reimb. Method</t>
  </si>
  <si>
    <t>Reimb. Details</t>
  </si>
  <si>
    <t>Additional Recoveries</t>
  </si>
  <si>
    <t>Retail Sales Terms</t>
  </si>
  <si>
    <t>Rollover / Option Terms</t>
  </si>
  <si>
    <t>Abatements</t>
  </si>
  <si>
    <t>Step Rents</t>
  </si>
  <si>
    <t>CPI Terms</t>
  </si>
  <si>
    <t>Sample Office Tenant</t>
  </si>
  <si>
    <t>100</t>
  </si>
  <si>
    <t>$/SF/year</t>
  </si>
  <si>
    <t>01/2025</t>
  </si>
  <si>
    <t>12/2035</t>
  </si>
  <si>
    <t>Gross</t>
  </si>
  <si>
    <t>Vacate</t>
  </si>
  <si>
    <t>TOTAL</t>
  </si>
  <si>
    <t>Expense</t>
  </si>
  <si>
    <t>Category</t>
  </si>
  <si>
    <t>Reimbursable</t>
  </si>
  <si>
    <t>Gross-Up %</t>
  </si>
  <si>
    <t>% Fixed</t>
  </si>
  <si>
    <t>Position</t>
  </si>
  <si>
    <t>Expense Pools</t>
  </si>
  <si>
    <t>Growth Schedule</t>
  </si>
  <si>
    <t>Operating</t>
  </si>
  <si>
    <t>aboveLine</t>
  </si>
  <si>
    <t>TOTAL OPERATING EXPENSES</t>
  </si>
  <si>
    <t>No debt in this analysis.</t>
  </si>
  <si>
    <t>VALUATION &amp; RETURNS</t>
  </si>
  <si>
    <t>EXIT ASSUMPTIONS</t>
  </si>
  <si>
    <t>Gross Sale Price</t>
  </si>
  <si>
    <t>Selling Costs</t>
  </si>
  <si>
    <t>Net Proceeds</t>
  </si>
  <si>
    <t>Loan Payoff</t>
  </si>
  <si>
    <t>Net Equity Proceeds</t>
  </si>
  <si>
    <t>RETURNS</t>
  </si>
  <si>
    <t>Levered</t>
  </si>
  <si>
    <t>Unlevered</t>
  </si>
  <si>
    <t>IRR</t>
  </si>
  <si>
    <t>No waterfall distribution configured for this analysis.</t>
  </si>
  <si>
    <t>Monthly Cash Flow</t>
  </si>
  <si>
    <t>Month #</t>
  </si>
  <si>
    <t>Date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</si>
  <si>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</si>
  <si>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</si>
  <si>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</si>
  <si>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</si>
  <si>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</si>
  <si>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</si>
  <si>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</si>
  <si>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2026-08-01</t>
  </si>
  <si>
    <t>2026-09-01</t>
  </si>
  <si>
    <t>2026-10-01</t>
  </si>
  <si>
    <t>2026-11-01</t>
  </si>
  <si>
    <t>2026-12-01</t>
  </si>
  <si>
    <t>2027-01-01</t>
  </si>
  <si>
    <t>2027-02-01</t>
  </si>
  <si>
    <t>2027-03-01</t>
  </si>
  <si>
    <t>2027-04-01</t>
  </si>
  <si>
    <t>2027-05-01</t>
  </si>
  <si>
    <t>2027-06-01</t>
  </si>
  <si>
    <t>2027-07-01</t>
  </si>
  <si>
    <t>2027-08-01</t>
  </si>
  <si>
    <t>2027-09-01</t>
  </si>
  <si>
    <t>2027-10-01</t>
  </si>
  <si>
    <t>2027-11-01</t>
  </si>
  <si>
    <t>2027-12-01</t>
  </si>
  <si>
    <t>2028-01-01</t>
  </si>
  <si>
    <t>2028-02-01</t>
  </si>
  <si>
    <t>2028-03-01</t>
  </si>
  <si>
    <t>2028-04-01</t>
  </si>
  <si>
    <t>2028-05-01</t>
  </si>
  <si>
    <t>2028-06-01</t>
  </si>
  <si>
    <t>2028-07-01</t>
  </si>
  <si>
    <t>2028-08-01</t>
  </si>
  <si>
    <t>2028-09-01</t>
  </si>
  <si>
    <t>2028-10-01</t>
  </si>
  <si>
    <t>2028-11-01</t>
  </si>
  <si>
    <t>2028-12-01</t>
  </si>
  <si>
    <t>2029-01-01</t>
  </si>
  <si>
    <t>2029-02-01</t>
  </si>
  <si>
    <t>2029-03-01</t>
  </si>
  <si>
    <t>2029-04-01</t>
  </si>
  <si>
    <t>2029-05-01</t>
  </si>
  <si>
    <t>2029-06-01</t>
  </si>
  <si>
    <t>2029-07-01</t>
  </si>
  <si>
    <t>2029-08-01</t>
  </si>
  <si>
    <t>2029-09-01</t>
  </si>
  <si>
    <t>2029-10-01</t>
  </si>
  <si>
    <t>2029-11-01</t>
  </si>
  <si>
    <t>2029-12-01</t>
  </si>
  <si>
    <t>Scheduled Base Rental</t>
  </si>
  <si>
    <t>Reimbursement Revenue</t>
  </si>
  <si>
    <t>Miscellaneous Revenue</t>
  </si>
  <si>
    <t>Credit &amp; Collection Loss</t>
  </si>
  <si>
    <t>Net Operating Income</t>
  </si>
  <si>
    <t>Net Cash Flow Before Debt Service</t>
  </si>
  <si>
    <t>Debt Service</t>
  </si>
  <si>
    <t>Loan Balance</t>
  </si>
  <si>
    <t>Net Cash Flow After Debt Service</t>
  </si>
  <si>
    <t>Occupancy %</t>
  </si>
  <si>
    <t>Cash Flow</t>
  </si>
  <si>
    <t>Years from t0</t>
  </si>
  <si>
    <t>Discount Factor</t>
  </si>
  <si>
    <t>Present Value</t>
  </si>
  <si>
    <t>Solved IRR</t>
  </si>
  <si>
    <t>Σ Present Value</t>
  </si>
  <si>
    <t>Excel XIRR (cross-check)</t>
  </si>
  <si>
    <t>Excel dated PV @ IRR (cross-check)</t>
  </si>
  <si>
    <t>Name</t>
  </si>
  <si>
    <t>Source (file:line)</t>
  </si>
  <si>
    <t>Formula</t>
  </si>
  <si>
    <t>Worked Example</t>
  </si>
  <si>
    <t>Convert base rent to a monthly dollar amount</t>
  </si>
  <si>
    <t>apps/web/lib/engine/rent/base-rent.ts:2-23</t>
  </si>
  <si>
    <t>rent</t>
  </si>
  <si>
    <t>monthly = unit=='$/SF/year' ? amount*size/12 : unit=='$/SF/month' ? amount*size : unit=='$/year' ? amount/12 : unit=='$/month' ? amount : 0</t>
  </si>
  <si>
    <t>amount=$30/SF/yr, size=10,000 SF =&gt; (30 * 10000)/12 = 300000/12 = $25,000/month</t>
  </si>
  <si>
    <t>Base rent for the month (with blended override)</t>
  </si>
  <si>
    <t>apps/web/lib/engine/rent/base-rent.ts:128-135</t>
  </si>
  <si>
    <t>if leaseState != 'LEASED' -&gt; 0; else if leaseType=='Blended' &amp;&amp; blendedLease -&gt; (baseRentAnnualTotal != null ? baseRentAnnualTotal / 12 : baseRentAnnualPSF * size / 12); else convertRentToMonthlyAmount(lease.baseRent, lease.baseRentUnit, size)</t>
  </si>
  <si>
    <t>Blended total-basis ground lease, baseRentAnnualTotal=$105,000, size=0 =&gt; 105000/12 = $8,750/month (the PSF path would collapse to 0). Blended per-SF, baseRentAnnualPSF=$32/SF, size=10,000 =&gt; 32*10000/12 = $26,666.67/month</t>
  </si>
  <si>
    <t>Apply scheduled step bumps as of current date</t>
  </si>
  <si>
    <t>apps/web/lib/engine/rent/step-rent.ts:4-30</t>
  </si>
  <si>
    <t>for each step sorted by effectiveDate, while effectiveDate&lt;=currentDate: if percentIncrease -&gt; currentMonthly *= (1+percentIncrease) [compounding]; else currentMonthly = convert(step.amount, leaseUnit, size) [absolute replace]; stop at first step &gt; currentDate</t>
  </si>
  <si>
    <t>baseMonthly=$25,000; steps: +3% (eff 2026-01), +3% (eff 2027-01); currentDate 2027-06 =&gt; both applied: 25000*1.03=25,750 then *1.03=$26,522.50/month</t>
  </si>
  <si>
    <t>CPI/index escalation with cap/floor and compounding</t>
  </si>
  <si>
    <t>apps/web/lib/engine/rent/cpi-rent.ts:28-47</t>
  </si>
  <si>
    <t>if no cpiConfig -&gt; 0; isTrigger = (method=='LeaseYear' ? anniversary : (UTCMonth==0 &amp;&amp; year&gt;startYear)); if !isTrigger -&gt; priorCumulativeCPI; effectiveRate = clamp(rate, floor??-Inf, cap??+Inf); basis = compound? (base+step+prior) : (base+step); new = prior + basis*effectiveRate</t>
  </si>
  <si>
    <t>base+step=$26,522.50/mo, rate=3% (floor 2%, cap 5% -&gt; clamped to 3%), compound, prior cumulative=$795.68; trigger month: basis=26,522.50+795.68=27,318.18; incremental=27,318.18*0.03=$819.55; new cumulative = 795.68+819.55 = $1,615.23/month</t>
  </si>
  <si>
    <t>Abatement amount (fixed vs percent-of-components)</t>
  </si>
  <si>
    <t>apps/web/lib/engine/rent/abatements.ts:18-33</t>
  </si>
  <si>
    <t>if typeof amount=='number' -&gt; amount (fixed $); else basis = sum of selected {base,step,cpi}; return basis * amount.percent</t>
  </si>
  <si>
    <t>percent abatement of 100% of base only; base=$25,000 =&gt; basis=25,000; 25000*1.0 = $25,000 abated for that month</t>
  </si>
  <si>
    <t>Rent stack composition (scheduledBaseRental)</t>
  </si>
  <si>
    <t>apps/web/lib/engine/rent/rent-stack.ts:42-80</t>
  </si>
  <si>
    <t>scheduledBaseRental = baseRent + stepRent + cpiRent + abatements  (abatements&lt;=0); retailSalesRent computed from the contractual minimum (base+step+cpi)*12 before abatements (none on a market re-lease when the clause ends with the lease own terms), separately and NOT included in scheduledBaseRental; cumulativeCPI = cpiRent</t>
  </si>
  <si>
    <t>base=$25,000, step=$1,522.50, cpi=$1,615.23, abatements=$0 =&gt; scheduledBaseRental = 25000+1522.50+1615.23+0 = $28,137.73/month; retailSalesRent reported in row but not added</t>
  </si>
  <si>
    <t>Natural vs artificial breakpoint selection</t>
  </si>
  <si>
    <t>apps/web/lib/engine/rent/retail-sales.ts:36-43</t>
  </si>
  <si>
    <t>if !retailSales || overagePercent&lt;=0 -&gt; return 0; naturalBreakpoint = currentAnnualBaseRent / overagePercent; breakpoint = breakpointType=='natural' ? naturalBreakpoint : retailSales.breakpoint</t>
  </si>
  <si>
    <t>annual base rent=$330,000, overagePercent=6% =&gt; naturalBreakpoint = 330000/0.06 = $5,500,000 of sales</t>
  </si>
  <si>
    <t>Projected sales growth (percentage rent)</t>
  </si>
  <si>
    <t>apps/web/lib/engine/rent/retail-sales.ts:48</t>
  </si>
  <si>
    <t>projectedSales = annualSalesVolume * salesGrowthFactor, where salesGrowthFactor is the line's CUMULATIVE growth at this month, resolved by the engine on the model's inflation trigger (calendar = January or analysisConfig.inflationMonth; fiscal = the analysis-start anniversary) from salesGrowthRate and any per-year salesGrowthRateOverrides — identical mechanics to an additional-revenue line (#873, Jeff's ruling; trigger per #862/#872). Supersedes the prior fixed 12-month-block exponent (1 + g)^(analysisYear-1).</t>
  </si>
  <si>
    <t>Jul 1 start, sales $5,000,000, growth 3%, calendar inflation: months 1-6 factor 1.000 =&gt; projected $5,000,000; month 7 (Jan) factor 1.030 =&gt; $5,150,000. Under fiscal inflation the first step is month 13 instead. With salesGrowthRateOverrides {"3": 0.10}, the year-3 factor is 1.03*1.10 = 1.133 =&gt; $5,665,000 and that 10% carries forward into years 4+.</t>
  </si>
  <si>
    <t>Overage (percentage) rent above breakpoint</t>
  </si>
  <si>
    <t>apps/web/lib/engine/rent/retail-sales.ts:50-51</t>
  </si>
  <si>
    <t>annualOverage = max(0, projectedSales - breakpoint) * overagePercent; monthlyOverage = annualOverage / 12</t>
  </si>
  <si>
    <t>projectedSales=$6,556,362, breakpoint=$5,500,000, overagePercent=6% =&gt; max(0,1,056,362)*0.06 = $63,381.72/yr; /12 = $5,281.81/month</t>
  </si>
  <si>
    <t>Net (NNN) reimbursement</t>
  </si>
  <si>
    <t>apps/web/lib/engine/reimbursement/net.ts:1-6</t>
  </si>
  <si>
    <t>reimbursement</t>
  </si>
  <si>
    <t>netReimbursement = max(0, grossedExpense * proRataShare)</t>
  </si>
  <si>
    <t>Monthly eligible grossed CAM = $50,000; tenant share = 0.10 -&gt; max(0, 50000 * 0.10) = $5,000/month.</t>
  </si>
  <si>
    <t>Base-year / expense stop reimbursement</t>
  </si>
  <si>
    <t>apps/web/lib/engine/reimbursement/base-year-stop.ts:51-57</t>
  </si>
  <si>
    <t>reimbursement = max(0, (grossedExpense - baseYearAmount) * proRataShare)</t>
  </si>
  <si>
    <t>tenantEligibleShare = $5,000/mo, monthly stop = $4,000/mo, share=1 -&gt; max(0,(5000-4000)*1) = $1,000/month.</t>
  </si>
  <si>
    <t>Base stop + 1 (inflated base)</t>
  </si>
  <si>
    <t>apps/web/lib/engine/reimbursement/base-year-stop.ts:59-67</t>
  </si>
  <si>
    <t>inflatedBase = baseYearAmount * (1 + inflationRate); reimbursement = max(0, (grossedExpense - inflatedBase) * proRataShare)</t>
  </si>
  <si>
    <t>monthly stop = $4,000, inflationRate = 0.03 -&gt; inflatedBase = 4000*1.03 = $4,120; share=$5,000 -&gt; max(0,(5000-4120)*1) = $880/month.</t>
  </si>
  <si>
    <t>Base stop - 1 (deflated base)</t>
  </si>
  <si>
    <t>apps/web/lib/engine/reimbursement/base-year-stop.ts:69-82</t>
  </si>
  <si>
    <t>denom = 1+inflationRate; deflatedBase = denom &gt; 0 ? baseYearAmount / denom : baseYearAmount; reimbursement = max(0, (grossedExpense - deflatedBase) * proRataShare)</t>
  </si>
  <si>
    <t>monthly stop = $4,000, inflationRate = 0.03 -&gt; deflatedBase = 4000/1.03 = $3,883.50; share=$5,000 -&gt; max(0,(5000-3883.50)*1) = $1,116.50/month.</t>
  </si>
  <si>
    <t>Market / expense stop reimbursement</t>
  </si>
  <si>
    <t>apps/web/lib/engine/reimbursement/market-stop.ts:1-7</t>
  </si>
  <si>
    <t>reimbursement = max(0, (grossedExpense - marketStop) * proRataShare)</t>
  </si>
  <si>
    <t>share = $6,000/mo, marketStop = $5,000/mo, share arg=1 -&gt; max(0,(6000-5000)*1) = $1,000/month.</t>
  </si>
  <si>
    <t>Specified-amount ($/SF) reimbursement</t>
  </si>
  <si>
    <t>apps/web/lib/engine/reimbursement/specified-amount.ts:1-6</t>
  </si>
  <si>
    <t>monthly = max(0, (annualAmountPerArea * tenantArea) / 12)</t>
  </si>
  <si>
    <t>$3.50/SF/yr on 10,000 SF -&gt; max(0,(3.50*10000)/12) = 35000/12 = $2,916.67/month.</t>
  </si>
  <si>
    <t>Fixed recovery with $/year-vs-$/SF basis and growth factor</t>
  </si>
  <si>
    <t>apps/web/lib/engine/reimbursement/specified-amount.ts:14-25</t>
  </si>
  <si>
    <t>baseMonthly = basis==='$/year' ? max(0, annualAmount/12) : max(0,(annualAmount*tenantArea)/12); result = baseMonthly * growthFactor</t>
  </si>
  <si>
    <t>basis='$/year', annualAmount = $60,000, growthFactor = 1.0609 (two 3% anniversaries) -&gt; baseMonthly = 60000/12 = $5,000; result = 5000*1.0609 = $5,304.50/month.</t>
  </si>
  <si>
    <t>Tenant pro-rata share - Stated Share Override (replaces the derived share)</t>
  </si>
  <si>
    <t>apps/web/lib/engine/reimbursement/recovery-layer-economics.ts:485-486</t>
  </si>
  <si>
    <t>share = min(1, statedSharePct)  [when the source states a share percent; a non-finite or non-positive value is no override and falls through to the derived share]</t>
  </si>
  <si>
    <t>A 30,000 SF anchor in a 100,000 SF center states "pays 20% of CAM" -&gt; share = 0.20, not the 0.30 area share. statedSharePct = 1.4 -&gt; min(1, 1.4) = 1.0.</t>
  </si>
  <si>
    <t>Tenant pro-rata share - explicit numerator/denominator (clamped)</t>
  </si>
  <si>
    <t>apps/web/lib/engine/reimbursement/recovery-layer-economics.ts:490-497</t>
  </si>
  <si>
    <t>share = min(1, numeratorSF / denominatorSF)  [when explicit, denominatorSF&gt;0, numeratorSF finite]</t>
  </si>
  <si>
    <t>numeratorSF = 12,000, denominatorSF = 100,000 -&gt; min(1, 0.12) = 0.12 (12%). numeratorSF=120,000, denom=100,000 -&gt; min(1, 1.2) = 1.0.</t>
  </si>
  <si>
    <t>Tenant pro-rata share - Direct-Pay reduced denominator (per category)</t>
  </si>
  <si>
    <t>apps/web/lib/engine/reimbursement/recovery-layer-economics.ts:579-589</t>
  </si>
  <si>
    <t>For a category some tenant pays DIRECTLY to the authority: share_category = min(1, leaseSize / (denominator - directPayArea_category)). Categories nobody direct-pays keep the base share; a stated or explicit share is never reduced.</t>
  </si>
  <si>
    <t>A 60,000 SF anchor direct-pays Taxes in a 100,000 SF center. A 10,000 SF shop pays 10% of CAM but 10,000 / (100,000 - 60,000) = 25% of Taxes — the four remaining tenants cover the whole remaining tax bill.</t>
  </si>
  <si>
    <t>Tenant pro-rata share - enum denominator (leaseSize / area, clamped)</t>
  </si>
  <si>
    <t>apps/web/lib/engine/reimbursement/recovery-layer-economics.ts:498-503</t>
  </si>
  <si>
    <t>denominator = (proRataDenominator==='occupiedArea') ? occupiedArea : totalArea; share = denominator&gt;0 ? min(1, leaseSize/denominator) : 0</t>
  </si>
  <si>
    <t>leaseSize = 8,000 SF, totalArea = 100,000 SF, denominator='totalArea' -&gt; min(1, 0.08) = 0.08 (8%).</t>
  </si>
  <si>
    <t>Day-count proration factor (partial first/last month)</t>
  </si>
  <si>
    <t>apps/web/lib/engine/reimbursement/calculate-layer.ts:455-472</t>
  </si>
  <si>
    <t>if proRataMethod!=='days' -&gt; 1; else overlapDays = floor((min(monthEnd,leaseEnd) - max(monthStart,leaseStart))/ms_per_day)+1; factor = clamp(overlapDays/daysInMonth, 0, 1)</t>
  </si>
  <si>
    <t>Lease starts Jan 16 in a 31-day January, proRataMethod='days' -&gt; overlapStart=Jan16, overlapEnd=Jan31, overlapDays = floor((Jan31-Jan16)/day)+1 = 15+1 = 16; factor = 16/31 = 0.5161.</t>
  </si>
  <si>
    <t>Monthly stop amount resolution (property base x share, $/SF basis, auto-lock fallback)</t>
  </si>
  <si>
    <t>apps/web/lib/engine/reimbursement/calculate-layer.ts:494-510</t>
  </si>
  <si>
    <t>if a stated base year is valid -&gt; max(0, propertyBase/12 * resolvedShare) (ADR 0050: the stated amount is PROPERTY-level); elif BaseStop/MarketStop -&gt; resolve canonical annual TENANT amount from method basis and lease size, then max(0, annualStop/12); else -&gt; max(0, baseYearAmounts[key] ?? 0)</t>
  </si>
  <si>
    <t>Stated base year $1,520,912 (property-level) at a 26.3% resolved share -&gt; monthly stop = 1520912/12 * 0.263 = $33,333.32/month. BaseStop, basis='$/SF', stopAmount=$5.00/SF, leaseSize=10,000 SF -&gt; annualStop = 5*10000 = $50,000; monthly stop = max(0, 50000/12) = $4,166.67/month (tenant-denominated, never scaled by share).</t>
  </si>
  <si>
    <t>Pending Recovery Layer — preserve method and book zero until required inputs are supplied</t>
  </si>
  <si>
    <t>apps/web/lib/engine/reimbursement/calculate-layer.ts:61-91</t>
  </si>
  <si>
    <t>if pending.missingFields is non-empty -&gt; reimbursableBeforeAdminFee = 0, every admin-fee base = 0, reimbursableAmount = 0; otherwise dispatch the source-stated method normally. Pending is distinct from an explicit zero input.</t>
  </si>
  <si>
    <t>BaseStop with missing stopAmount keeps method='BaseStop' plus pending.missingFields=['stopAmount'] and books $0. BaseStop with explicit stopAmount=$0 has no pending marker and recovers the full tenant-eligible share.</t>
  </si>
  <si>
    <t>Method dispatch - selects the recovery formula per method</t>
  </si>
  <si>
    <t>apps/web/lib/engine/reimbursement/calculate-layer.ts:530-566</t>
  </si>
  <si>
    <t>Gross-&gt;0; Net-&gt;tenantEligibleShare; BaseYear*-&gt;base-year stop; *Plus1-&gt;inflated stop; *Minus1-&gt;deflated stop; BaseStop/MarketStop-&gt;market stop; Fixed/SpecifiedAmount-&gt;fixed; Pool*-&gt;poolReimbursementAmount ?? 0 (no allocation = validation error, never silent pro-rata); ContinuePrior-&gt;0</t>
  </si>
  <si>
    <t>method='Net', tenantEligibleShare=$5,000 -&gt; returns $5,000. method='PoolMajor', poolReimbursementAmount=$7,200 -&gt; returns $7,200.</t>
  </si>
  <si>
    <t>Admin fee (summed across every stated fee) and final reimbursable amount</t>
  </si>
  <si>
    <t>apps/web/lib/engine/reimbursement/calculate-layer.ts:139-144</t>
  </si>
  <si>
    <t>proratedBeforeAdminFee = max(0, reimbursableBeforeAdminFee) * prorationFactor; for EACH stated fee: base_i = max(0, adminFeeBase_i) * prorationFactor and amount_i = base_i * percent_i (issue #767 — a line may state more than one fee, each on its own category base); adminFeeBase (reported) = base_1, the primary fee's; adminFeeAmount = sum(amount_i); reimbursableAmount = max(0, proratedBeforeAdminFee + adminFeeAmount)</t>
  </si>
  <si>
    <t>One fee: reimbursableBeforeAdminFee=$1,000, adminFeeBase=$5,000, prorationFactor=1, adminFeePercent=0.15 -&gt; proratedBeforeAdminFee=$1,000; base_1=$5,000; adminFeeAmount=5000*0.15=$750; reimbursableAmount=max(0,1000+750)=$1,750/month. Two fees: a 15% CAM fee on a $5,000 base plus a separate 10% security fee on a $7,000 base -&gt; adminFeeAmount = 750 + 700 = $1,450/month.</t>
  </si>
  <si>
    <t>Controllable CAM cap - compounding (year1 * (1+cap)^years)</t>
  </si>
  <si>
    <t>apps/web/lib/engine/reimbursement/pool-cap.ts:227-232</t>
  </si>
  <si>
    <t>cap = year1Controllable * (1 + capPct)^yearsResolved; capped = min(controllableExpense, cap)</t>
  </si>
  <si>
    <t>year1Controllable=$30,000, capPct=0.05, prior.yearsResolved=2 -&gt; cap=30000*1.05^2=30000*1.1025=$33,075; controllableExpense=$35,000 -&gt; capped=min(35000,33075)=$33,075/month.</t>
  </si>
  <si>
    <t>Controllable CAM cap - legacy (prior capped * (1+cap), no accrual state)</t>
  </si>
  <si>
    <t>apps/web/lib/engine/reimbursement/pool-cap.ts:201-208</t>
  </si>
  <si>
    <t>first year: capped = controllableExpense (uncapped baseline); later years: capped = min(controllableExpense, priorCapped * (1 + capPct)) — chains off last year's CAPPED figure</t>
  </si>
  <si>
    <t>year1 controllable=$30,000 (uncapped baseline). Year 2 controllable=$33,000, capPct=0.05 -&gt; cap=30000*1.05=$31,500; capped=min(33000,31500)=$31,500. Year 3 chains off 31,500, not 30,000.</t>
  </si>
  <si>
    <t>Controllable CAM cap - cumulative (banked rollover of unused headroom)</t>
  </si>
  <si>
    <t>apps/web/lib/engine/reimbursement/pool-cap.ts:233-241</t>
  </si>
  <si>
    <t>baseCap = priorContractualCap * (1 + capPct); totalCap = baseCap + rolloverCapacity; capped = min(controllableExpense, totalCap); next rollover = totalCap - capped</t>
  </si>
  <si>
    <t>priorContractualCap=$30,000, capPct=0.05, banked rollover=$500 -&gt; baseCap=$31,500, totalCap=$32,000. controllableExpense=$31,000 -&gt; capped=$31,000 and $1,000 of headroom banks forward; $35,000 -&gt; capped=$32,000, bank resets to $0.</t>
  </si>
  <si>
    <t>Controllable CAM cap - non-cumulative (ratchets off prior capped recovery)</t>
  </si>
  <si>
    <t>apps/web/lib/engine/reimbursement/pool-cap.ts:242-247</t>
  </si>
  <si>
    <t>cap = priorRealizedControllable * (1 + capPct); capped = min(controllableExpense, cap) — unused headroom is lost (never banks)</t>
  </si>
  <si>
    <t>priorRealizedControllable=$30,000, capPct=0.05 -&gt; cap=$31,500. controllableExpense=$29,000 -&gt; capped=$29,000 and next year's cap base drops to 29,000*1.05=$30,450 (the $2,500 headroom does not bank).</t>
  </si>
  <si>
    <t>Tier allocation - PoolMajor anchors (capped inside the Anchor Cap Scope, pro-rata outside)</t>
  </si>
  <si>
    <t>apps/web/lib/engine/reimbursement/pool.ts:198-241</t>
  </si>
  <si>
    <t>in-scope categories: uncapped = sum over those categories of share_category * expense; paid = min(uncapped, expenseCap $/SF/yr * size / 12), trimmed back per category by paid/uncapped; out-of-scope categories: paid = sharePct * that category expense (cap never applies). Excluded categories are never paid. Default scope = all pool categories, which reduces to min(sharePct * pool, cap).</t>
  </si>
  <si>
    <t>pool = $60,000 CAM + $40,000 Taxes/mo, anchor 80,000 SF of 100,000 SF (sharePct 0.80), expenseCap $2/SF/yr scoped to CAM -&gt; in-scope cap = 2*80000/12 = $13,333.33 (below 0.80*60000 = $48,000, so it binds); Taxes stay full pro-rata 0.80*40000 = $32,000; anchor pays $45,333.33/mo.</t>
  </si>
  <si>
    <t>Tier allocation - PoolMinor inline tenants (each category's residual split by inline share)</t>
  </si>
  <si>
    <t>apps/web/lib/engine/reimbursement/pool.ts:154-172</t>
  </si>
  <si>
    <t>per category: residual = max(0, pool expense - what the anchors paid for that category); minor amount = min(sum over its non-excluded categories of residual * inline weight, expenseCap $/SF/yr * size / 12), where inline weight = the minor's resolved pro-rata share renormalized across the minors (plain area shares give size / total inline area). Residual claim: minors split the ENTIRE unrecovered balance (incl. vacant space share) — pool recovery ratio pins to 1.0; T3-02 warns when vacancy exists.</t>
  </si>
  <si>
    <t>CAM residual = 60000 - 13333.33 = $46,666.67, Taxes residual = 40000 - 32000 = $8,000. A 10,000 SF shop of 20,000 SF inline area (weight 0.50) that excludes Taxes recovers 0.50 * 46666.67 = $23,333.33/mo.</t>
  </si>
  <si>
    <t>Occupancy-adjusted monthly expense (fixed + variable*occupancy)</t>
  </si>
  <si>
    <t>apps/web/lib/engine/expenses/expense-calc.ts:2-13</t>
  </si>
  <si>
    <t>expenses</t>
  </si>
  <si>
    <t>monthlyBase = inflatedAnnualAmount / 12; actual = monthlyBase*percentFixed + monthlyBase*(1-percentFixed)*avgOccupancy</t>
  </si>
  <si>
    <t>inflatedAnnualAmount=$120,000, percentFixed=0.5, avgOccupancy=0.90. monthlyBase=120000/12=$10,000. fixed=10000*0.5=$5,000; variable=10000*0.5*0.90=$4,500. actual=$9,500/mo.</t>
  </si>
  <si>
    <t>Recover fixed portion from occupancy-deflated actual (gross-up step 1)</t>
  </si>
  <si>
    <t>apps/web/lib/engine/expenses/expense-calc.ts:46-51</t>
  </si>
  <si>
    <t>occWeightedTotal = percentFixed + (1-percentFixed)*actualOcc; fixed = actualAmount * percentFixed / occWeightedTotal</t>
  </si>
  <si>
    <t>actualAmount=$9,500, percentFixed=0.5, actualOcc=0.90. occWeightedTotal=0.5+0.5*0.90=0.95. fixed=9500*(0.5/0.95)=9500*0.5263=$5,000 (recovers the original fixed half).</t>
  </si>
  <si>
    <t>Gross variable portion up to stabilized occupancy (gross-up step 2)</t>
  </si>
  <si>
    <t>apps/web/lib/engine/expenses/expense-calc.ts:52-53</t>
  </si>
  <si>
    <t>variable = actualAmount - fixed; grossed = fixed + (variable / actualOcc) * stdOcc</t>
  </si>
  <si>
    <t>fixed=$5,000, actualAmount=$9,500 -&gt; variable=$4,500. actualOcc=0.90, stdOcc=0.95. grossed=5000 + (4500/0.90)*0.95 = 5000 + 5000*0.95 = 5000+4750 = $9,750 (variable restated from 90% to 95% occupancy).</t>
  </si>
  <si>
    <t>Inflation step month (fiscal vs calendar)</t>
  </si>
  <si>
    <t>apps/web/lib/engine/inflation.ts:21-32</t>
  </si>
  <si>
    <t>trigger = month&gt;1 AND (method=='fiscal' ? month is the first month of a new fiscal year (analysis-start anniversary) : calendarMonth == (inflationMonth ?? 1)). inflationMonth is a CALENDAR-only knob and never moves the fiscal step (#862).</t>
  </si>
  <si>
    <t>Analysis starts Jul 2026, 12-month Year 1, 3% growth. method='calendar' -&gt; first step month 7 (Jan 2027). method='fiscal' -&gt; first step month 13 (Jul 2027), regardless of any inflationMonth carried on the input.</t>
  </si>
  <si>
    <t>Constant-rate cumulative inflation factor (compounding formula)</t>
  </si>
  <si>
    <t>apps/web/lib/engine/inflation.ts:64-72</t>
  </si>
  <si>
    <t>factor[month] = (1 + annualRate) ^ (number of anniversaries elapsed by month)</t>
  </si>
  <si>
    <t>annualRate=0.03, month with calendar counter=2: factor=(1.03)^2=1.0609. A $100,000 base expense -&gt; $106,090 that month.</t>
  </si>
  <si>
    <t>Apply inflation factor to a base amount</t>
  </si>
  <si>
    <t>apps/web/lib/engine/inflation.ts:75-83</t>
  </si>
  <si>
    <t>inflated = baseAmount * (method=='fiscal' ? (fiscal[month] ?? 1) : (calendar[month] ?? 1))</t>
  </si>
  <si>
    <t>baseAmount=$100,000, month=14, method='calendar', calendar[14]=1.03 -&gt; inflated=$103,000.</t>
  </si>
  <si>
    <t>General vacancy allowance (basis selection)</t>
  </si>
  <si>
    <t>apps/web/lib/engine/vacancy.ts:22-31</t>
  </si>
  <si>
    <t>basis = vacancyMethodBasis(method) (PercentAllRental|legacy PercentPGI token -&gt; PGR, PercentSBR -&gt; SBR, PercentBaseReimb -&gt; BaseRentPlusRecoveries, None -&gt; 0); allowance a_m = max(0, bases[basis]*percent). Under Reduce General Vacancy by A&amp;T the allowance is tested against the analysis year's downtime (ADR 0095, general-vacancy-annual-test); otherwise the allowance is the charge.</t>
  </si>
  <si>
    <t>method=PercentAllRental (% of PGR) 5% (percent=0.05), bases.PGR=$100,000 -&gt; allowance=max(0, 100,000*0.05)=$5,000 for the month.</t>
  </si>
  <si>
    <t>Absorption ramp occupancy factor (linear interpolation)</t>
  </si>
  <si>
    <t>apps/web/lib/engine/vacancy.ts:79-114</t>
  </si>
  <si>
    <t>stepEnd = startMonth + rampMonths - 1; within ramp: progress = min(1, (analysisMonth - startMonth + 1)/rampMonths); occ = prevOccupancy + (targetOccupancy - prevOccupancy)*progress. Empty schedule or before first step: baseOccupancy. Between steps: prevOccupancy. After all ramps: last targetOccupancy.</t>
  </si>
  <si>
    <t>schedule=[{startMonth:1,targetOccupancy:0.95,rampMonths:6}], baseOccupancy:0. At analysisMonth=3: elapsed=2, progress=min(1,3/6)=0.5, occ=0 + (0.95-0)*0.5=0.475. At month=6: progress=min(1,6/6)=1 -&gt; occ=0.95. At month=10 (past ramp): returns 0.95.</t>
  </si>
  <si>
    <t>Credit loss computation</t>
  </si>
  <si>
    <t>apps/web/lib/engine/vacancy.ts:117-122</t>
  </si>
  <si>
    <t>creditLoss = max(0, collectionsBase * creditLossPercent)</t>
  </si>
  <si>
    <t>collectionsBase=$950,000, creditLossPercent=0.01 (1%). creditLoss=max(0, 950,000*0.01)=$9,500.</t>
  </si>
  <si>
    <t>Capital expenditure for month (by amountType; live % lines on final bases)</t>
  </si>
  <si>
    <t>apps/web/lib/engine/engine.ts:676-738</t>
  </si>
  <si>
    <t>engine-core</t>
  </si>
  <si>
    <t>capex_month = Sum over items of calcCapExItemForMonth: a pinned year (annualOverrides[year]) is the year TOTAL, distributed within the year by the item cadence - split evenly across the lumpSum/recurring months that fall in that year, or divided by the number of months in that fiscal year when the item books every month (percentRevenue/perUnit) or has no hit that year. Live % lines (ADR 0094; inputBasis PercentSBR / PercentGPR (legacy PercentPGR) / PercentAllRental (= PGR) / PercentEGI (= EGR) / PercentOpEx + finite inputValue, rate = inputValue/100; a legacy percentRevenue without a % basis = {GPR, amount}) read the month's FINAL bases and are never inflated: percentRevenue/perUnit accrue rate * basis_m; lumpSum/recurring book rate * trailing-12-month basis (annualized x12/n when n&lt;12 months exist) at each spend month. Dollar items: lumpSum (amount if (capex.month??1)==month); recurring (amount when month&gt;=start &amp;&amp; (month-start)%interval==0); perUnit (amount * totalArea); inflated. The per-item form is shared with the Good News Funding draw derivation (ADR 0035, debt-funded flagged items; every % line excluded) so draws always match booked spend.</t>
  </si>
  <si>
    <t>perUnit: the stored amount is PER AREA UNIT PER MONTH (the adapter stores annualTotal/area/12) - amount $0.1667/SF/mo * 50,000 SF = $8,333/mo (= $100,000/yr); month 13, rate 3% Compound -&gt; ~$8,583/mo. percentRevenue % of GPR inputValue 2 * GPR $80,000 = $1,600 (no inflation). lumpSum 2% of SBR at month 6 with SBR $100,000/mo: 0.02 * (600,000 * 12/6) = $24,000.</t>
  </si>
  <si>
    <t>Per-lease rent line accumulation (base/step/cpi/retail/abatements/SBR + exclusion carve-outs)</t>
  </si>
  <si>
    <t>apps/web/lib/engine/engine.ts:1356-1367</t>
  </si>
  <si>
    <t>baseRent=Sum tenant baseRent; stepRent=Sum; cpiRent=Sum; retailSalesRent=Sum; abatements=Sum; scheduledBaseRental=Sum; excludedGeneralVacancySbr = Sum SBR over leases excluded from general vacancy THIS month (listed, and either the per-tenant term generalVacancyExclusionTerms[id] is hold or blank - excluded every month, the default - or it is lease and the month is within the lease own in-place term [startDate, expirationDate]; ADR 0095 decision 11); excludedCreditLossSbr = Sum SBR over credit-loss-excluded leases (every month)</t>
  </si>
  <si>
    <t>Lease A base $20,000 + step $1,000, Lease B base $15,000, abatements $0 -&gt; scheduledBaseRental ~$36,000 (+ any cpi). retail tracked separately.</t>
  </si>
  <si>
    <t>Tenant improvements &amp; leasing commissions on commencement</t>
  </si>
  <si>
    <t>apps/web/lib/engine/engine.ts:1462-1463</t>
  </si>
  <si>
    <t>if commencedThisMonth &amp; LEASED: (Blended) TI = tiPerSF*g*size, LC = (lcTotal != null ? lcTotal - flatLcTotal + flatLcTotal*g : (lcPerSF - flatLcPerSF + flatLcPerSF*g)*size), where g = generalInflationFactorAtMonth(commencement month), except that an ARGUS-imported MLA naming leasingCostGrowth grows each probability-weighted new/renewal TI and flat-commission share on its own source (leasingCostGrowthFactorAtMonth: the named GrowthRateSchedule compounded once per inflation trigger, as an expense line on that schedule; ADR 0121 import exception, Jeff 2026-10-13) — MLA TI and every dollar-denominated MLA commission (flat $/SF, or fixed dollars on a total-basis MLA) are base dollars as of the analysis start grown by general inflation on the model inflation trigger (calendar: each January / inflationMonth; fiscal: analysis-start anniversary; Jeff 2026-10-13), percent commissions are not grown again; if the lease authors leasingCosts.inMonth the authored allowance posts in THAT analysis month independent of commencement (#803 F-021 — a timing field never zeroes an amount); a Blended roll whose term commenced before the analysis start posts nothing (#803 F-022 — signing capital contracted outside the hold); else (own leasingCosts, at month 1 or the actual start month) TI = tenantImprovementsToTotal(tenantImprovements, size) — a flat $/SF rate spends rate*size, an {amount, basis:"total"} allowance spends amount as-is; LC = scheduledLeaseCommissionTotal(lease, leasingCommissions): flat $/SF rates multiply size; year1 percentages use stated annual base rent; total percentages use paid rent across all occupied lease months including steps, capped CPI and rent concessions; with leasingCosts.commissionTermStart (a signed renewal / extension) a percentage prices the renewal term instead (signingLeaseCommissionTotal): total = paid rent from the term start through expiry, year1 = stated pre-free-rent rent for the first 12 months of the term (fewer if shorter), and includeRecoveries is rejected by the input schema; a percent commission with includeRecoveries (ADR 0094 item 7) adds weight*percent*Σ booked tenant recoveries over its window (12 months for year1, the side term for total) from a loan-free recovery pre-pass, with months outside the projection extrapolated (first projected month before the analysis start; last projected month grown at generalInflationRate per started year after the horizon — R4)</t>
  </si>
  <si>
    <t>Blended per-SF renewal tiPerSF=$30, lcPerSF=$5 (flat), size=10,000, zero general inflation -&gt; TI=$300,000, LC=$50,000 in commencement month; at 3% calendar inflation a roll commencing after six Januaries books TI=$300,000*1.03^6=$358,216; the same roll off a 2025-06-30 expiration under a 2026-01-01 analysis start books $0. Authored TI $10/SF + LC $5/SF on 10,000 SF with inMonth=6 -&gt; $100,000 + $50,000 in analysis month 6. Total-basis lease-up pad, size=0: TI = {amount: 150,000, basis:"total"} -&gt; $150,000 (not $/SF*0 = $0), LC = lcTotal (the stated commission) instead of $0.</t>
  </si>
  <si>
    <t>Reimbursement (recovery) revenue total</t>
  </si>
  <si>
    <t>apps/web/lib/engine/engine.ts:1690-1700</t>
  </si>
  <si>
    <t>reimbursementRevenue = disableReimbursements ? 0 : Sum_tenants calculateTenantReimbursementResult(...).monthlyByTenant; MLA downtime rounds to whole vacant months, with full occupancy at commencement; explicit recovery abatements still apply</t>
  </si>
  <si>
    <t>Two recovering tenants $4,000 + $2,500/mo -&gt; reimbursementRevenue = $6,500/mo.</t>
  </si>
  <si>
    <t>Gross potential rent (GPR)</t>
  </si>
  <si>
    <t>apps/web/lib/engine/percent-bases.ts:204</t>
  </si>
  <si>
    <t>Scheduled Base Rental Revenue - Base Rent Abatements + Absorption &amp; Turnover Vacancy</t>
  </si>
  <si>
    <t>scheduledBaseRental=$36,000, abatements=$0, absorptionVacancy=$10,000 -&gt; GPR=$46,000/mo.</t>
  </si>
  <si>
    <t>General vacancy base selection (PGR/SBR/Base+Rec + downtime gross-up) and monthly charge</t>
  </si>
  <si>
    <t>apps/web/lib/engine/engine.ts:1785-1808</t>
  </si>
  <si>
    <t>allowance a_m = generalVacancyAllowance(method, { PGR: (grossUpByDowntime ? PGR grossed up = GPR+retail+reimb+misc : PGR) - exclRev, SBR: SBR - exclSbr, BaseRentPlusRecoveries: SBR + reimb - exclRev }). generalVacancy_m = generalVacancyCharged[m] (the annual A&amp;T test spread monthly, ADR 0095) when the year clipped; else reduceByDowntime ? max(0, a_m - d_m) : a_m, where d_m is the A&amp;T downtime of tenants inside the general-vacancy base. exclRev/exclSbr and the excluded downtime count a listed tenant every month (term 'hold' or blank, the default) or, when its term is 'lease', only in months within its own in-place lease term, after which its rollover downtime offsets and its post-expiry rent is in the base (ADR 0095 decision 11). % of PGR is PercentAllRental; the legacy PercentPGI token is normalized to it with its saved toggle, and a master-era PercentAllRental toggle that master ignored is migrated off, so saved numbers do not move.</t>
  </si>
  <si>
    <t>PercentAllRental (% of PGR) 5%, PGR $54,800, no exclusions, no downtime -&gt; allowance = generalVacancy = 0.05*54,800 = $2,740/mo.</t>
  </si>
  <si>
    <t>Annual general-vacancy test against absorption &amp; turnover (ADR 0095)</t>
  </si>
  <si>
    <t>apps/web/lib/engine/annual-vacancy.ts:68-78</t>
  </si>
  <si>
    <t>Per analysis (fiscal) year y with Reduce General Vacancy by A&amp;T on (a blank setting is on; only an explicit false is off, Jeff 2026-10-12) and vacancyConfig.generalVacancyTestPeriod absent or annual (follow-ARGUS exception, Jeff 2026-10-13: an imported ARGUS file whose CalcVacancyCreditLossBasis is Monthly carries generalVacancyTestPeriod monthly and skips this test, so every month nets alone, c_m = max(0, a_m - d_m), exactly the pre-ADR-0095 rule; set only by the importer, read-only in the workspace): A = sum(a_m), D = sum(d_m), C = max(0, A - D); offset = A - C = min(A, D). d_m is the A&amp;T downtime of tenants inside the general-vacancy base (excluded tenants carve both the base and the offset). The window is the whole fiscal year regardless of the sale month (Jeff 2026-10-13, follow ARGUS): the sale only decides which months count toward the hold. Spread: r_m = max(0, a_m - d_m); if no month has d_m &gt; a_m, c_m = r_m (unchanged); else c_m = r_m * C / sum(r). Stub and partial final years are tested over their actual months; credit loss is never offset.</t>
  </si>
  <si>
    <t>5% of PGR. Year 1: suite down months 1-3 at $30,000 (PGR $70,000), PGR $100,000 months 4-12 -&gt; A = 3*3,500 + 9*5,000 = 55,500, D = 90,000, C = 0 (monthly netting charged 45,000). Year 3: suite down month 1 at $12,000 (PGR $88,000) -&gt; A = 59,400, D = 12,000, C = 47,400; sum(r) = 55,000, so months 2-12 each charge 5,000*47,400/55,000 = $4,309.09.</t>
  </si>
  <si>
    <t>Credit / collection loss base &amp; amount</t>
  </si>
  <si>
    <t>apps/web/lib/engine/engine.ts:1813-1826</t>
  </si>
  <si>
    <t>basis = vacancyConfig.creditLossBasis ?? implicit(vacancyMethod) (PercentSBR -&gt; SBR, PercentBaseReimb -&gt; BaseRentPlusRecoveries, else PGR); creditLossBase = { PGR: PGR - exclCreditLossRevenue, SBR: SBR - exclCreditLossSbr, BaseRentPlusRecoveries: SBR + reimb - exclCreditLossRevenue }[basis] (never grossed up by downtime); creditCollectionLoss = calcCreditLoss(base, fiscalYearCreditLossPercent)</t>
  </si>
  <si>
    <t>creditLossBasis PGR, PGR $54,800, creditLossPercent 1% -&gt; creditCollectionLoss = 0.01*54,800 = $548/mo.</t>
  </si>
  <si>
    <t>Effective gross revenue (EGR)</t>
  </si>
  <si>
    <t>apps/web/lib/engine/engine.ts:1828-1829</t>
  </si>
  <si>
    <t>Potential Gross Revenue - General Vacancy Loss - Credit Loss</t>
  </si>
  <si>
    <t>PGR $54,800 - vacancy $2,740 - credit loss $548 = EGR $51,512/mo.</t>
  </si>
  <si>
    <t>Live % line monthly amount (expense and capital, ADR 0094)</t>
  </si>
  <si>
    <t>apps/web/lib/engine/expenses/percent-lines.ts:145-152</t>
  </si>
  <si>
    <t>A line authored as % of a basis (inputBasis PercentSBR / PercentGPR (legacy PercentPGR) / PercentEGI (= EGR) / PercentOpEx; capital also PercentAllRental = PGR) books amount_m = (inputValue/100) * basis_m every month, or annualOverrides[fiscalYear]/12 when the year is pinned. Never inflated (T45-02), never occupancy-scaled (100% fixed), grossed = actual for recoveries (ruling R5). Early lines (SBR, GPR) are booked in the main expense loop and recover in the main pass.</t>
  </si>
  <si>
    <t>2% of SBR with SBR $100,000/mo -&gt; $2,000/mo, flat in later years when SBR is flat even with 3% inflation; percentFixed 50% at 50% occupancy does not scale it.</t>
  </si>
  <si>
    <t>Late % expense lines: % of EGR then % of OpEx (order of operations)</t>
  </si>
  <si>
    <t>apps/web/lib/engine/engine.ts:1851-1870</t>
  </si>
  <si>
    <t>EGR_pre = PGR - generalVacancy - creditLoss. 6a: each % of EGR line = rate * EGR_pre (C1: never feeds the EGR it is charged on). 6b: each % of OpEx line = rate * (early above-line OpEx + 6a above-line lines) (C2: excludes itself, every other % of OpEx line, and the fee). 6c: their recovery = Recov(early + late) - Recov(early) on throwaway cap trackers, added to EGR after vacancy/credit loss (C4). The fee then reads EGR_pre + late recoveries (PercentEGI) or all lines (PercentOpEx) (C3); capital reads final values (C5).</t>
  </si>
  <si>
    <t>EGR_pre $1,200,000/yr, CAM $120,000: 3% of EGR = $36,000; 4% of OpEx = 0.04*(120,000+36,000) = $6,240; 5% of OpEx = $7,800; PercentOpEx fee 10% = 0.10*170,040 = $17,004.</t>
  </si>
  <si>
    <t>Management fee (computed methods)</t>
  </si>
  <si>
    <t>apps/web/lib/engine/engine.ts:1910-1949</t>
  </si>
  <si>
    <t>mgmtFee = { PercentEGI: EGI*value (EGI before the fee's own recovery, including late % line recoveries; with feeBaseIncludesOwnRecovery on a reimbursable fee, solved so F = value*(EGI_pre + R_fee(F)) — see management-fee-own-recovery); PercentOpEx: totalOpEx*value (every above-line line incl. late % lines, excl. the fee); PercentBaseRent: SBR*value (leased space, net of free rent); PerSF: value*area/12; FixedAmount: value/12; default 0 }; inflationRate applies to PerSF/FixedAmount only (T45-02); totalOpEx += mgmtFee</t>
  </si>
  <si>
    <t>PercentEGI, value=0.03, EGI=$51,512 -&gt; mgmtFee = 0.03*51,512 = $1,545.36/mo; totalOpEx grows by that.</t>
  </si>
  <si>
    <t>Management fee on EGI including its own recovery (ARGUS convention)</t>
  </si>
  <si>
    <t>apps/web/lib/engine/management-fee-own-recovery.ts:39-82</t>
  </si>
  <si>
    <t>Reimbursable PercentEGI fee with feeBaseIncludesOwnRecovery: solve F = c*(B + R(F)), B = EGI before the fee's recovery, R = the fee's marginal recovery (piecewise-affine, R = a + b*F per segment). Fixed-point iterate from F0 = c*B, then closed form F* = c*(B + a)/(1 - c*b) on the measured segment; accept when |F - c*(B + R(F))| &lt;= $0.005; throw when c*b &gt;= 1 or after 12 rounds. Probes run on cloned cap trackers.</t>
  </si>
  <si>
    <t>c = 4%, EGI_pre = $35,000/mo, fully recovered (b = 1): F = 1,400 / 0.96 = $1,458.33; check 0.04*36,458.33 = 1,458.33. Partial (b = 0.6): F = 840 / 0.976 = $860.66.</t>
  </si>
  <si>
    <t>Net operating income (NOI)</t>
  </si>
  <si>
    <t>apps/web/lib/engine/engine.ts:2117</t>
  </si>
  <si>
    <t>Effective Gross Revenue - Total Operating Expenses</t>
  </si>
  <si>
    <t>EGI $51,512 - totalOpEx $18,545 (incl. mgmt) = NOI $32,967/mo.</t>
  </si>
  <si>
    <t>Net cash flow before debt service</t>
  </si>
  <si>
    <t>apps/web/lib/engine/engine.ts:2133-2147</t>
  </si>
  <si>
    <t>Net Operating Income - Tenant Improvements - Leasing Commissions - Capital Expenditures - Capital Reserves / Below-Line Expenses</t>
  </si>
  <si>
    <t>NOI $32,967 - belowLine $0 - TI $0 - LC $0 - capex $103,000 = NCFbDS = -$70,033/mo that month.</t>
  </si>
  <si>
    <t>Cash flow after debt service</t>
  </si>
  <si>
    <t>apps/web/lib/engine/engine.ts:2238-2241</t>
  </si>
  <si>
    <t>Net Cash Flow - Debt Service + Loan Funding Proceeds</t>
  </si>
  <si>
    <t>NCFbDS $32,967 - debtService $20,000 + loanFundingProceeds $0 = $12,967/mo.</t>
  </si>
  <si>
    <t>Annual DSCR</t>
  </si>
  <si>
    <t>apps/web/lib/engine/engine.ts:3302</t>
  </si>
  <si>
    <t>dscr = annualDebtServiceForDscr &gt; 0 ? annualNOI / annualDebtServiceForDscr : undefined</t>
  </si>
  <si>
    <t>annual NOI $395,600 / annual debtServiceForDscr $240,000 -&gt; DSCR = 1.648.</t>
  </si>
  <si>
    <t>Annual cash-on-cash return &amp; NOI per unit</t>
  </si>
  <si>
    <t>apps/web/lib/engine/engine.ts:3308-3314</t>
  </si>
  <si>
    <t>operatingCFADS = annual NCFbDS - recurring scheduled debtServiceForDscr; cashOnCashReturn = operatingCFADS / equityInvested, annualized ×12/monthsInYear on partial years. Payoffs, financing fees, refinance proceeds, and reversion proceeds are excluded.</t>
  </si>
  <si>
    <t>annual NCFbDS $505,600 - recurring scheduled debt service $350,000 = operatingCFADS $155,600; equityInvested $4,000,000 -&gt; CoC = 0.0389 (3.89%). A maturity balloon is shown in the settlement/reversion bridge, not CoC.</t>
  </si>
  <si>
    <t>Going-in &amp; exit cap rates</t>
  </si>
  <si>
    <t>apps/web/lib/engine/engine.ts:3981-3987</t>
  </si>
  <si>
    <t>goingInCapRate = annualized Year-1 NOI / acquisitionCost, where firstYearAnnualization = 12 / annuals[0].monthsInYear so a stub first fiscal year (mid-year close) does not halve the rate (T8-01); exitCapRate = resale.gross&gt;0 ? terminalNOI / resale.gross : undefined</t>
  </si>
  <si>
    <t>Full year 1: NOI $395,600 x (12/12) / $10,000,000 = 3.956% going-in. Stub 6-month year 1: NOI $197,800 x (12/6) / $10,000,000 = 3.956% (unannualized would misreport 1.978%). terminalNOI $450,000 / gross resale $9,000,000 = 5.0% exit cap.</t>
  </si>
  <si>
    <t>Stabilized cap rate (Year Stabilized input)</t>
  </si>
  <si>
    <t>apps/web/lib/engine/engine.ts:4002-4010</t>
  </si>
  <si>
    <t>stabilizedCapRate = annualized NOI of the user-designated stabilized fiscal year / acquisitionCost — the same denominator as goingInCapRate so GI/Stab/Exit compare directly. The year clamps to the hold (reversion year excluded, ADR 0058); absent when analysisConfig.stabilizedYear is unset.</t>
  </si>
  <si>
    <t>Year Stabilized = 3, year-3 NOI $300,000, acquisition cost $2,000,000 -&gt; 15.0% stabilized cap. Year Stabilized = 9 on a 5-year hold clamps to year 5 and emits a warning.</t>
  </si>
  <si>
    <t>Gross sale price - CapRate (exit-cap on terminal NOI)</t>
  </si>
  <si>
    <t>apps/web/lib/engine/resale.ts:223-228</t>
  </si>
  <si>
    <t>resale-returns</t>
  </si>
  <si>
    <t>gross = capRate &gt; 0 ? terminalNOI / capRate : 0; capitalToStabilize = terminal.capitalToStabilize</t>
  </si>
  <si>
    <t>terminalNOI = $1,200,000/yr, capRate = 0.065 -&gt; gross = 1,200,000 / 0.065 = $18,461,538. capitalToStabilize = $150,000 carried to net.</t>
  </si>
  <si>
    <t>Selling costs (percent of gross + fixed)</t>
  </si>
  <si>
    <t>apps/web/lib/engine/resale.ts:254-257</t>
  </si>
  <si>
    <t>sellingCosts = saleConfigured ? gross * sellingCostsPercent + sellingCostsFixed : 0</t>
  </si>
  <si>
    <t>gross = $18,461,538, pct = 0.02, fixed = $50,000 -&gt; 18,461,538*0.02 + 50,000 = 369,231 + 50,000 = $419,231.</t>
  </si>
  <si>
    <t>Signed net sale proceeds</t>
  </si>
  <si>
    <t>apps/web/lib/engine/resale.ts:260</t>
  </si>
  <si>
    <t>net = gross - sellingCosts - capitalToStabilize; a negative result is an equity funding requirement</t>
  </si>
  <si>
    <t>gross = $10,000, sellingCosts = $20,000, capitalToStabilize = $0 -&gt; net = 10,000 - 20,000 = -$10,000; debt payoff is settled separately even when net is zero or negative.</t>
  </si>
  <si>
    <t>Levered cash-flow stream (undated and dated)</t>
  </si>
  <si>
    <t>apps/web/lib/engine/exit-settlement.ts:54-79</t>
  </si>
  <si>
    <t>levered = [-equityInvested, ...CFADS_per_month]; dated index0 at analysisStartDate, each month at addMonthsUTC(month.date, 1)</t>
  </si>
  <si>
    <t>equityInvested=$8,000,000, month1 CFADS=$40,000 -&gt; leveredCashflows=[-8,000,000, 40,000, ...]; dated: {-8,000,000, 2025-01-01}, {40,000, monthdate+1mo}, ...</t>
  </si>
  <si>
    <t>Unlevered cash-flow stream (undated and dated)</t>
  </si>
  <si>
    <t>apps/web/lib/engine/exit-settlement.ts:81-91</t>
  </si>
  <si>
    <t>unlevered = [-acquisitionCost, ...CFBDS_per_month]; dated index0 at analysisStartDate, each month at addMonthsUTC(month.date, 1)</t>
  </si>
  <si>
    <t>acquisitionCost=$19,000,000, month1 CFBDS=$95,000 -&gt; unleveredCashflows=[-19,000,000, 95,000, ...].</t>
  </si>
  <si>
    <t>Year fraction between dates (Actual/365)</t>
  </si>
  <si>
    <t>apps/web/lib/engine/returns.ts:105-109</t>
  </si>
  <si>
    <t>years = (end_ms - start_ms) / msPerDay / 365</t>
  </si>
  <si>
    <t>start=2025-01-01, end=2030-01-01 (1826 days incl. leap) -&gt; 1826/365 = 5.0027 years.</t>
  </si>
  <si>
    <t>XNPV at an annual rate (dated)</t>
  </si>
  <si>
    <t>apps/web/lib/engine/returns.ts:110-117</t>
  </si>
  <si>
    <t>XNPV(rate) = sum cf.amount / (1+rate)^yearsBetween(start, cf.date)</t>
  </si>
  <si>
    <t>[{-8M, 2025-01-01}, {5.9M, 2030-01-01}], rate=0.10 -&gt; -8,000,000 + 5,900,000/1.1^5.0027 = -8,000,000 + 3,662,500 = -$4,337,500.</t>
  </si>
  <si>
    <t>XIRR driver - dated IRR with guess ladder</t>
  </si>
  <si>
    <t>apps/web/lib/engine/returns.ts:218-243</t>
  </si>
  <si>
    <t>if no sign change -&gt; null; sort by date; try Newton at annual guesses [configGuess, 0.10, 0.0, 0.20, -0.10]; else bisection (2x iters)</t>
  </si>
  <si>
    <t>[{-8M, 2025-01-01},...,{+sale, 2030}] solving to annual XNPV root 0.165 -&gt; calcXIRR returns irr=0.165 (16.5%/yr).</t>
  </si>
  <si>
    <t>Equity multiple (MOIC) = net distributions / invested</t>
  </si>
  <si>
    <t>apps/web/lib/engine/returns.ts:279-296</t>
  </si>
  <si>
    <t>invested = (cf[0] &lt; 0) ? -cf[0] : 0; EM = sum_{idx&gt;=1} cf_idx / invested</t>
  </si>
  <si>
    <t>cf=[-8,000,000, 40k*59 months ~ 2,360,000, + 5,892,307 sale folded in] -&gt; distributions = 2,360,000 + 5,892,307 = 8,252,307; EM = 8,252,307 / 8,000,000 = 1.03x. (Higher CFADS gives a higher multiple.)</t>
  </si>
  <si>
    <t>Waterfall - LP/GP equity split &amp; total distributable</t>
  </si>
  <si>
    <t>apps/web/lib/engine/waterfall.ts:583-587</t>
  </si>
  <si>
    <t>lpEquity = totalEquity * lpEquityPercent; gpEquity = totalEquity * gpEquityPercent; totalDistributable = sum(projectCashFlows)</t>
  </si>
  <si>
    <t>totalEquity=$8,000,000, lp%=0.9, gp%=0.1 -&gt; lpEquity=$7,200,000, gpEquity=$800,000. projectCashFlows sum=+$3,000,000 -&gt; totalDistributable=$3,000,000 profit.</t>
  </si>
  <si>
    <t>Waterfall - legacy profit-limited GP fees before promote tiers</t>
  </si>
  <si>
    <t>apps/web/lib/engine/waterfall.ts:214-231</t>
  </si>
  <si>
    <t>feeAmount = min(raw fee, remaining fee basis, remaining total profit); raw percent fees = basis * percent; raw fixed fees = fixed amount. Total GP fees reduce the promote-tier profit pool and are added to GP total distribution.</t>
  </si>
  <si>
    <t>Total profit=$500,000 and 10% GP fee on TotalProfit -&gt; fee=$50,000. Promote tiers allocate the remaining $450,000, while GP distribution includes the $50,000 fee separately.</t>
  </si>
  <si>
    <t>Waterfall - annual equity asset management fee accrual</t>
  </si>
  <si>
    <t>apps/web/lib/engine/asset-management-fees.ts:35-38</t>
  </si>
  <si>
    <t>Monthly equity fee = annual rate × opening equity basis / 12, or annual fixed dollars / 12. Cumulative equity includes earlier negative cash flows and does not subtract capital returned. Pay only available positive cash and carry unpaid accrual.</t>
  </si>
  <si>
    <t>$1,000 initial equity at 12% annually accrues $10 each monthly period. If $20 has accrued and only $5 cash is available, pay GP $5 and disclose $15 unpaid.</t>
  </si>
  <si>
    <t>Waterfall - per-tier LP preferred allocation</t>
  </si>
  <si>
    <t>apps/web/lib/engine/waterfall.ts:774-780</t>
  </si>
  <si>
    <t>prefOwed = max(0, hurdleAmounts[i] - lpDistributed); prefAllocation = min(remainingProfit, prefOwed); tierLpAmount += prefAllocation; remainingProfit -= prefAllocation</t>
  </si>
  <si>
    <t>hurdleAmounts[0]=$3,379,162, lpDistributed=0, remainingProfit=$3,000,000 -&gt; prefOwed=3,379,162, prefAllocation=min(3,000,000, 3,379,162)=$3,000,000; tierLpAmount=$3,000,000; remainingProfit=0 (pref not fully met, no promote).</t>
  </si>
  <si>
    <t>Waterfall - GP catch-up allocation</t>
  </si>
  <si>
    <t>apps/web/lib/engine/waterfall.ts:808-816</t>
  </si>
  <si>
    <t>gpTarget = catchUp/(1-catchUp) x cumulative LP profit distributed (pref included); catchUpAllocation = min(remainingProfit, max(0, gpTarget - cumulative GP profit)); catchUp &gt;= 1 sweeps all post-pref profit. Residual then reverts to the tier split, which holds the catch-up ratio (standard clause: GP catches up to catchUp% of profit distributed so far).</t>
  </si>
  <si>
    <t>LP pref=$80,000, catchUp=0.2, remainingProfit=$420,000 -&gt; gpTarget=0.2/0.8x80,000=$20,000; catchUpAllocation=$20,000; residual $400,000 splits 80/20 -&gt; GP total profit $100,000 = exactly 20% of the $500,000 profit.</t>
  </si>
  <si>
    <t>Waterfall - tier band capacity (LP-profit hurdle -&gt; total-profit band)</t>
  </si>
  <si>
    <t>apps/web/lib/engine/waterfall.ts:1795-1806</t>
  </si>
  <si>
    <t>hurdleAmounts are LP-PROFIT denominated, so a non-final tier consumes TOTAL profit until the LP itself reaches the next hurdle: capacity = max(0, nextHurdle - lpProfitSoFar) / lpShare. The GP therefore keeps its stated gpShare of every dollar in the band (ADR 0064). If lpShare = 0 the LP cannot advance, so the raw LP-denominated band (nextHurdle - thisHurdle) bounds the tier.</t>
  </si>
  <si>
    <t>H0=$422.67, H1=$686.60 on lpEquity=$900 (LP profit terms), lpShare=0.8, LP already at H0 -&gt; capacity = (686.60-422.67)/0.8 = $329.91 of total profit; GP takes 20% = $65.98 and the LP lands exactly on H1, so the next tier accrues no pref top-up.</t>
  </si>
  <si>
    <t>Waterfall - residual profit promote split (banded by next hurdle)</t>
  </si>
  <si>
    <t>apps/web/lib/engine/waterfall.ts:847-863</t>
  </si>
  <si>
    <t>distributableInTier banded by next hurdle in TOTAL-profit terms (wf-tier-band-capacity; full residual on last tier); if last tier and shareSum&gt;0: lpSplit=distributableInTier*lpShare/shareSum, gpSplit=distributableInTier*gpShare/shareSum (conservation when shares miss 1); if last tier and shareSum===0: split by equity shares (conservation fallback, T910-03); else lpSplit=distributableInTier*lpShare, gpSplit=distributableInTier*gpShare; remainingProfit -= lpSplit+gpSplit</t>
  </si>
  <si>
    <t>distributableInTier=$924,168, lpShare=0.8, gpShare=0.2 -&gt; lpSplit=$739,334, gpSplit=$184,834; tierLpAmount+=739,334; tierGpAmount+=184,834; remainingProfit-=924,168=0.</t>
  </si>
  <si>
    <t>Waterfall - total LP/GP distributions (capital + profit)</t>
  </si>
  <si>
    <t>apps/web/lib/engine/waterfall.ts:890-891</t>
  </si>
  <si>
    <t>lpTotalDistribution = lpEquity + lpDistributed; gpTotalDistribution = gpEquity + gpDistributed + gpFeeTotal</t>
  </si>
  <si>
    <t>lpEquity=$7,200,000, lpDistributed=$3,739,334 -&gt; lpTotalDistribution=$10,939,334. gpEquity=$800,000, gpDistributed=$1,210,666, gpFeeTotal=$50,000 -&gt; gpTotalDistribution=$2,060,666.</t>
  </si>
  <si>
    <t>Waterfall - per-investor IRR (XIRR if dated, else annualized monthly)</t>
  </si>
  <si>
    <t>apps/web/lib/engine/waterfall.ts:1846-1860</t>
  </si>
  <si>
    <t>if dated lengths match: XIRR(zip(cashflows, dates)) [annual]; else annualizeMonthlyIRR(calcIRR(cashflows)) [(1+monthly)^12-1]</t>
  </si>
  <si>
    <t>lpCashFlows annualize to ~0.118 -&gt; lpIRR=11.8%/yr via calcIRR+annualize, or directly annual via XIRR if dates supplied.</t>
  </si>
  <si>
    <t>Monthly -&gt; annual rate (compounding)</t>
  </si>
  <si>
    <t>apps/web/lib/engine/utils.ts:45-48</t>
  </si>
  <si>
    <t>input-contract</t>
  </si>
  <si>
    <t>annual = (1 + monthly)^12 - 1</t>
  </si>
  <si>
    <t>toAnnualRate(0.005): (1.005)^12 - 1 = 1.06167781... - 1 = 0.06167781 ≈ 6.17% annual effective (verified by execution: 0.06167781186449828).</t>
  </si>
  <si>
    <t>Annual -&gt; monthly rate (de-compounding)</t>
  </si>
  <si>
    <t>apps/web/lib/engine/utils.ts:49-52</t>
  </si>
  <si>
    <t>monthly = (1 + annual)^(1/12) - 1</t>
  </si>
  <si>
    <t>toMonthlyRate(0.06): (1.06)^(1/12) - 1 = 1.00486755... - 1 = 0.00486755 ≈ 0.487% per month (verified by execution: 0.004867550565343048).</t>
  </si>
  <si>
    <t>Penny rounding (half-away-from-zero, string-exponent)</t>
  </si>
  <si>
    <t>apps/web/lib/engine/utils.ts:1-8</t>
  </si>
  <si>
    <t>roundCents(v) = sign(v) * round( parseFloat(|v| + 'e2') ) * 1e-2  (round half away from zero)</t>
  </si>
  <si>
    <t>roundCents(1.005): sign=+1; parseFloat('1.005e2')=100.5; Math.round(100.5)=101; Number('101e-2')=1.01 -&gt; returns 1.01 (verified by execution). roundCents(-2.345): sign=-1; parseFloat('2.345e2')=234.5; Math.round=235; Number('235e-2')=2.35; *-1 = -2.35 (verified by execution).</t>
  </si>
  <si>
    <t>Yield on cost, development spread, ROI</t>
  </si>
  <si>
    <t>apps/web/lib/engine/deal-metrics.ts:100-102</t>
  </si>
  <si>
    <t>derived-metrics</t>
  </si>
  <si>
    <t>yieldOnCost = stabilized NOI / acquisition cost (no dev-budget input, so total project cost = acquisition cost); developmentSpread = yieldOnCost - resale cap-rate assumption; roi = levered equity multiple - 1. All null-guarded.</t>
  </si>
  <si>
    <t>stabilizedNOI=$84,000, acquisitionCost=$1,000,000 -&gt; yieldOnCost=8.4%; exit cap 7% -&gt; developmentSpread=1.4%; equityMultiple=1.6 -&gt; roi=60%.</t>
  </si>
  <si>
    <t>LTV, debt yield, loan constant, leverage flag</t>
  </si>
  <si>
    <t>apps/web/lib/engine/deal-metrics.ts:109-116</t>
  </si>
  <si>
    <t>ltv = initial-month loan principal / acquisition cost; debtYield = annualized year-1 NOI / initial loan principal; loanConstant = annualized year-1 recurring debt service (ex fees, ex balloon) / initial loan principal (yearOneAnnualization = 12/monthsInYear guards stub first years, T8-01); positiveLeverage = going-in cap rate &gt; loan constant. Null when there is no debt or no price.</t>
  </si>
  <si>
    <t>loan $600,000 on $1,000,000 -&gt; LTV 60%; year-1 NOI $80,000 -&gt; debt yield 13.33%; recurring DS $48,000 -&gt; loan constant 8.0%; going-in cap 8.0% -&gt; positiveLeverage=false (cap must EXCEED the constant).</t>
  </si>
  <si>
    <t>Payback period and peak equity from the levered series</t>
  </si>
  <si>
    <t>apps/web/lib/engine/deal-metrics.ts:119-131</t>
  </si>
  <si>
    <t>Walk the SAME monthly levered dated cash-flow series the XIRR consumes (no second assembly): peakEquity = deepest cumulative outflow; paybackMonths = index of the first cash flow at which the cumulative series turns &gt;= 0 (null if never).</t>
  </si>
  <si>
    <t>series [-400k, 100k, 100k, 100k, 150k, 150k]: cumulative -400k/-300k/-200k/-100k/+50k -&gt; peakEquity=$400,000, paybackMonths=4.</t>
  </si>
  <si>
    <t>Per-year ICR, OER, break-even occupancy, economic occupancy, recovery ratio, debt yield, ROE</t>
  </si>
  <si>
    <t>apps/web/lib/engine/deal-metrics.ts:243-244</t>
  </si>
  <si>
    <t>ICR = NOI / interest; OER = OpEx / EGR; breakEvenOccupancy = (OpEx + RECURRING debt service, the DSCR basis debtServiceForDscr which excludes financing fees, prepayments, and the maturity balloon — F-060) / PGR grossed up by downtime = GPR + retail + reimbursements + misc (GPR excludes recoveries; the revenue base must include them per the commercial vacancy-basis convention); economicOccupancy = EGR / that same base; expenseRecoveryRatio = reimbursement revenue / OpEx; debtYield = year NOI / loan balance at the year start; ROE = CF after DS / (initial equity + principal amortized through prior years − net refinance cash through prior years: a refi payoff is not amortization (the new loan funded it) and a cash-out returns capital while a shortfall infusion adds basis, ADR 0035); debtYield and ROE annualize ×12/monthsInYear on partial (stub) years, reversion rows raw.</t>
  </si>
  <si>
    <t>NOI $80,000, interest $30,000 -&gt; ICR 2.67; OpEx $40,000, EGI $120,000 -&gt; OER 33.3%; (40k+48k recurring DS)/PGR 130k -&gt; break-even 67.7% (a $5.2M balloon in the same year leaves it at 67.7%, not 4,000%); EGR/PGR -&gt; econ occ 92.3%; reimb $20,000/OpEx $40,000 -&gt; recovery 50%; year-2 ROE = 32,000/(400,000+18,000)=7.66%.</t>
  </si>
  <si>
    <t>WALT (rent- and SF-weighted)</t>
  </si>
  <si>
    <t>apps/web/lib/engine/lease-metrics.ts:207-220</t>
  </si>
  <si>
    <t>WALT = sum(weight x remaining term in years) / sum(weight), measured from the analysis start over in-place leases; headline weight = in-place annual base rent, SF-weighted variant alongside.</t>
  </si>
  <si>
    <t>A: 6,000 SF, $180,000/yr, 2 yrs left; B: 4,000 SF, $80,000/yr, 4.5 yrs -&gt; bySF = (12,000+18,000)/10,000 = 3.0 yrs; byRent = (360,000+360,000)/260,000 = 2.77 yrs.</t>
  </si>
  <si>
    <t>Portfolio loss-to-lease (divided by market)</t>
  </si>
  <si>
    <t>apps/web/lib/engine/lease-metrics.ts:250-257</t>
  </si>
  <si>
    <t>lossToLease = (market annual rent - in-place annual rent) / MARKET rent, over leases with a resolvable MLA. (mark-to-market.ts deltaPercent divides by in-place - that is the releasing-spread basis, not loss-to-lease.)</t>
  </si>
  <si>
    <t>market $296,000 vs in-place $260,000 -&gt; loss-to-lease = 36,000/296,000 = 12.16%.</t>
  </si>
  <si>
    <t>Realized releasing spread at rollover</t>
  </si>
  <si>
    <t>apps/web/lib/engine/lease-metrics.ts:182-185</t>
  </si>
  <si>
    <t>releasingSpread = (first contract rent after the in-place expiry - contract rent in the final in-place month) / final in-place rent, read from the modeled tenant cash-flow series (REALIZED, not assumed); null when the lease never re-leases inside the hold. Portfolio figure weights by prior rent.</t>
  </si>
  <si>
    <t>final in-place month $15,000, first re-leased month $16,500 -&gt; spread = 1,500/15,000 = +10%.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</si>
</sst>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$#,##0"/>
    <numFmt numFmtId="165" formatCode="0.00&quot;x&quot;"/>
    <numFmt numFmtId="166" formatCode="#,##0;(#,##0)"/>
    <numFmt numFmtId="167" formatCode="yyyy-mm-dd"/>
    <numFmt numFmtId="168" formatCode="0.000000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sz val="10"/>
      <name val="Calibri"/>
    </font>
    <font>
      <sz val="10"/>
      <name val="Calibri"/>
    </font>
    <font>
      <b/>
      <color rgb="FFFFFF"/>
      <sz val="11"/>
      <name val="Calibri"/>
    </font>
    <font>
      <b/>
      <color rgb="FF22241F"/>
      <sz val="10"/>
      <name val="Calibri"/>
    </font>
    <font>
      <b/>
      <color rgb="FFFFFF"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A4847"/>
      </patternFill>
    </fill>
    <fill>
      <patternFill patternType="solid">
        <fgColor rgb="3A5A8C"/>
      </patternFill>
    </fill>
    <fill>
      <patternFill patternType="solid">
        <fgColor rgb="FFF7F9F9"/>
      </patternFill>
    </fill>
    <fill>
      <patternFill patternType="solid">
        <fgColor rgb="FFD5E1DF"/>
      </patternFill>
    </fill>
    <fill>
      <patternFill patternType="solid">
        <fgColor rgb="FFF5F5F5"/>
      </patternFill>
    </fill>
    <fill>
      <patternFill patternType="solid">
        <fgColor rgb="1F305E"/>
      </patternFill>
    </fill>
    <fill>
      <patternFill patternType="solid">
        <fgColor rgb="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3" borderId="0" xfId="0" applyFont="1" applyFill="1"/>
    <xf numFmtId="10" fontId="0" fillId="0" borderId="0" xfId="0" applyNumberFormat="1"/>
    <xf numFmtId="165" fontId="0" fillId="0" borderId="0" xfId="0" applyNumberFormat="1"/>
    <xf numFmtId="10" fontId="3" fillId="0" borderId="0" xfId="0" applyNumberFormat="1" applyFont="1"/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166" fontId="3" fillId="0" borderId="0" xfId="0" applyNumberFormat="1" applyFont="1" applyAlignment="1">
      <alignment horizontal="right"/>
    </xf>
    <xf numFmtId="166" fontId="5" fillId="4" borderId="0" xfId="0" applyNumberFormat="1" applyFont="1" applyFill="1" applyAlignment="1">
      <alignment horizontal="right"/>
    </xf>
    <xf numFmtId="0" fontId="5" fillId="5" borderId="0" xfId="0" applyFont="1" applyFill="1"/>
    <xf numFmtId="166" fontId="5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164" fontId="0" fillId="6" borderId="0" xfId="0" applyNumberFormat="1" applyFill="1"/>
    <xf numFmtId="0" fontId="3" fillId="6" borderId="0" xfId="0" applyFont="1" applyFill="1"/>
    <xf numFmtId="164" fontId="0" fillId="6" borderId="0" xfId="0" applyNumberForma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0" fontId="0" fillId="6" borderId="0" xfId="0" applyNumberFormat="1" applyFill="1"/>
    <xf numFmtId="0" fontId="6" fillId="7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166" fontId="3" fillId="0" borderId="0" xfId="0" applyNumberFormat="1" applyFont="1"/>
    <xf numFmtId="166" fontId="5" fillId="4" borderId="0" xfId="0" applyNumberFormat="1" applyFont="1" applyFill="1"/>
    <xf numFmtId="167" fontId="3" fillId="0" borderId="0" xfId="0" applyNumberFormat="1" applyFont="1"/>
    <xf numFmtId="4" fontId="3" fillId="0" borderId="0" xfId="0" applyNumberFormat="1" applyFont="1"/>
    <xf numFmtId="168" fontId="3" fillId="0" borderId="0" xfId="0" applyNumberFormat="1" applyFont="1"/>
    <xf numFmtId="10" fontId="5" fillId="4" borderId="0" xfId="0" applyNumberFormat="1" applyFont="1" applyFill="1"/>
    <xf numFmtId="0" fontId="0" fillId="8" borderId="0" xfId="0" applyFill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45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4" width="16" customWidth="1"/>
    <col min="5" max="5" width="14" customWidth="1"/>
  </cols>
  <sheetData>
    <row r="1" spans="1:4" x14ac:dyDescent="0.25">
      <c r="A1" s="1" t="s">
        <v>0</v>
      </c>
      <c r="B1" s="1"/>
      <c r="C1" s="1"/>
      <c r="D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4">
        <v>3000000</v>
      </c>
    </row>
    <row r="6" spans="1:2" x14ac:dyDescent="0.25">
      <c r="A6" s="2" t="s">
        <v>6</v>
      </c>
      <c r="B6" s="4">
        <v>3000000</v>
      </c>
    </row>
    <row r="8" spans="1:4" x14ac:dyDescent="0.25">
      <c r="A8" s="1" t="s">
        <v>7</v>
      </c>
      <c r="B8" s="5"/>
      <c r="C8" s="5"/>
      <c r="D8" s="5"/>
    </row>
    <row r="9" spans="1:2" x14ac:dyDescent="0.25">
      <c r="A9" s="3" t="s">
        <v>8</v>
      </c>
      <c r="B9" s="6">
        <v>0.014940301720824263</v>
      </c>
    </row>
    <row r="10" spans="1:2" x14ac:dyDescent="0.25">
      <c r="A10" s="3" t="s">
        <v>9</v>
      </c>
      <c r="B10" s="6">
        <v>0.014940301720824263</v>
      </c>
    </row>
    <row r="11" spans="1:2" x14ac:dyDescent="0.25">
      <c r="A11" s="3" t="s">
        <v>10</v>
      </c>
      <c r="B11" s="7">
        <v>1.0417949117948717</v>
      </c>
    </row>
    <row r="12" spans="1:2" x14ac:dyDescent="0.25">
      <c r="A12" s="3" t="s">
        <v>11</v>
      </c>
      <c r="B12" s="6">
        <v>0.056666666666666664</v>
      </c>
    </row>
    <row r="13" spans="1:2" x14ac:dyDescent="0.25">
      <c r="A13" s="3" t="s">
        <v>12</v>
      </c>
      <c r="B13" s="6">
        <v>0.065</v>
      </c>
    </row>
    <row r="14" spans="1:2" x14ac:dyDescent="0.25">
      <c r="A14" s="3" t="s">
        <v>13</v>
      </c>
      <c r="B14" s="6">
        <v>1</v>
      </c>
    </row>
    <row r="15" spans="1:2" x14ac:dyDescent="0.25">
      <c r="A15" s="3" t="s">
        <v>14</v>
      </c>
      <c r="B15" t="s">
        <v>15</v>
      </c>
    </row>
    <row r="16" spans="1:2" x14ac:dyDescent="0.25">
      <c r="A16" s="3" t="s">
        <v>16</v>
      </c>
      <c r="B16" t="s">
        <v>15</v>
      </c>
    </row>
    <row r="17" spans="1:2" x14ac:dyDescent="0.25">
      <c r="A17" s="3" t="s">
        <v>17</v>
      </c>
      <c r="B17" s="4">
        <v>-470264.44380917447</v>
      </c>
    </row>
    <row r="18" spans="1:2" x14ac:dyDescent="0.25">
      <c r="A18" s="3" t="s">
        <v>18</v>
      </c>
      <c r="B18" s="4">
        <v>170000</v>
      </c>
    </row>
    <row r="20" spans="1:4" x14ac:dyDescent="0.25">
      <c r="A20" s="1" t="s">
        <v>19</v>
      </c>
      <c r="B20" s="5"/>
      <c r="C20" s="5"/>
      <c r="D20" s="5"/>
    </row>
    <row r="21" spans="1:2" x14ac:dyDescent="0.25">
      <c r="A21" s="3" t="s">
        <v>20</v>
      </c>
      <c r="B21" s="3" t="s">
        <v>21</v>
      </c>
    </row>
    <row r="22" spans="1:2" x14ac:dyDescent="0.25">
      <c r="A22" s="3" t="s">
        <v>22</v>
      </c>
      <c r="B22" s="8" t="s">
        <v>15</v>
      </c>
    </row>
    <row r="23" spans="1:2" x14ac:dyDescent="0.25">
      <c r="A23" s="3" t="s">
        <v>23</v>
      </c>
      <c r="B23" s="8">
        <v>0</v>
      </c>
    </row>
    <row r="24" spans="1:2" x14ac:dyDescent="0.25">
      <c r="A24" s="3" t="s">
        <v>24</v>
      </c>
      <c r="B24" s="3" t="s">
        <v>25</v>
      </c>
    </row>
    <row r="25" spans="1:2" x14ac:dyDescent="0.25">
      <c r="A25" s="3" t="s">
        <v>26</v>
      </c>
      <c r="B25" s="3" t="s">
        <v>21</v>
      </c>
    </row>
    <row r="26" spans="1:2" x14ac:dyDescent="0.25">
      <c r="A26" s="3" t="s">
        <v>27</v>
      </c>
      <c r="B26" s="3" t="s">
        <v>28</v>
      </c>
    </row>
    <row r="27" spans="1:2" x14ac:dyDescent="0.25">
      <c r="A27" s="3" t="s">
        <v>29</v>
      </c>
      <c r="B27" s="3" t="s">
        <v>30</v>
      </c>
    </row>
    <row r="29" spans="1:4" x14ac:dyDescent="0.25">
      <c r="A29" s="1" t="s">
        <v>31</v>
      </c>
      <c r="B29" s="5"/>
      <c r="C29" s="5"/>
      <c r="D29" s="5"/>
    </row>
    <row r="30" spans="1:2" x14ac:dyDescent="0.25">
      <c r="A30" s="3" t="s">
        <v>32</v>
      </c>
      <c r="B30" s="3" t="s">
        <v>33</v>
      </c>
    </row>
    <row r="31" spans="1:2" x14ac:dyDescent="0.25">
      <c r="A31" s="3" t="s">
        <v>12</v>
      </c>
      <c r="B31" s="8">
        <v>0.065</v>
      </c>
    </row>
    <row r="32" spans="1:2" x14ac:dyDescent="0.25">
      <c r="A32" s="3" t="s">
        <v>34</v>
      </c>
      <c r="B32" s="3">
        <v>36</v>
      </c>
    </row>
    <row r="33" spans="1:2" x14ac:dyDescent="0.25">
      <c r="A33" s="3" t="s">
        <v>35</v>
      </c>
      <c r="B33" s="8">
        <v>0</v>
      </c>
    </row>
    <row r="35" spans="1:4" x14ac:dyDescent="0.25">
      <c r="A35" s="1" t="s">
        <v>36</v>
      </c>
      <c r="B35" s="5"/>
      <c r="C35" s="5"/>
      <c r="D35" s="5"/>
    </row>
    <row r="36" spans="1:2" x14ac:dyDescent="0.25">
      <c r="A36" s="3" t="s">
        <v>37</v>
      </c>
      <c r="B36" s="8">
        <v>0.08</v>
      </c>
    </row>
    <row r="37" spans="1:2" x14ac:dyDescent="0.25">
      <c r="A37" s="3" t="s">
        <v>38</v>
      </c>
      <c r="B37" s="3" t="s">
        <v>39</v>
      </c>
    </row>
    <row r="38" spans="1:2" x14ac:dyDescent="0.25">
      <c r="A38" s="3" t="s">
        <v>40</v>
      </c>
      <c r="B38" s="3" t="s">
        <v>41</v>
      </c>
    </row>
    <row r="40" spans="1:5" x14ac:dyDescent="0.25">
      <c r="A40" s="1" t="s">
        <v>42</v>
      </c>
      <c r="B40" s="5"/>
      <c r="C40" s="5"/>
      <c r="D40" s="5"/>
      <c r="E40" s="5"/>
    </row>
    <row r="41" spans="1:5" x14ac:dyDescent="0.25">
      <c r="A41" s="2" t="s">
        <v>43</v>
      </c>
      <c r="B41" s="9" t="s">
        <v>44</v>
      </c>
      <c r="C41" s="9" t="s">
        <v>45</v>
      </c>
      <c r="D41" s="9" t="s">
        <v>46</v>
      </c>
      <c r="E41" s="9" t="s">
        <v>47</v>
      </c>
    </row>
    <row r="42" spans="1:5" x14ac:dyDescent="0.25">
      <c r="A42" s="3" t="s">
        <v>48</v>
      </c>
      <c r="B42" s="10">
        <v>170000</v>
      </c>
      <c r="C42" s="10">
        <v>170000</v>
      </c>
      <c r="D42" s="10">
        <v>170000</v>
      </c>
      <c r="E42" s="10">
        <v>170000</v>
      </c>
    </row>
    <row r="43" spans="1:5" x14ac:dyDescent="0.25">
      <c r="A43" s="3" t="s">
        <v>49</v>
      </c>
      <c r="B43" s="11">
        <v>170000</v>
      </c>
      <c r="C43" s="11">
        <v>170000</v>
      </c>
      <c r="D43" s="11">
        <v>170000</v>
      </c>
      <c r="E43" s="11">
        <v>170000</v>
      </c>
    </row>
    <row r="44" spans="1:5" x14ac:dyDescent="0.25">
      <c r="A44" s="3" t="s">
        <v>50</v>
      </c>
      <c r="B44" s="12">
        <v>1</v>
      </c>
      <c r="C44" s="12">
        <v>1</v>
      </c>
      <c r="D44" s="12">
        <v>1</v>
      </c>
      <c r="E44" s="12">
        <v>1</v>
      </c>
    </row>
    <row r="45" spans="1:5" x14ac:dyDescent="0.25">
      <c r="A45" s="3" t="s">
        <v>51</v>
      </c>
      <c r="B45" s="13"/>
      <c r="C45" s="13"/>
      <c r="D45" s="13"/>
      <c r="E45" s="13"/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F33"/>
  <sheetViews>
    <sheetView workbookViewId="0" showGridLines="0"/>
  </sheetViews>
  <sheetFormatPr defaultRowHeight="15" outlineLevelRow="0" outlineLevelCol="0" x14ac:dyDescent="55"/>
  <cols>
    <col min="1" max="1" width="32" customWidth="1"/>
    <col min="2" max="6" width="16" customWidth="1"/>
  </cols>
  <sheetData>
    <row r="1" spans="1:6" x14ac:dyDescent="0.25">
      <c r="A1" s="1" t="s">
        <v>52</v>
      </c>
      <c r="B1" s="1"/>
      <c r="C1" s="1"/>
      <c r="D1" s="1"/>
      <c r="E1" s="1"/>
      <c r="F1" s="1"/>
    </row>
    <row r="3" spans="1:6" x14ac:dyDescent="0.25">
      <c r="A3" s="14" t="s">
        <v>53</v>
      </c>
      <c r="B3" s="15" t="s">
        <v>44</v>
      </c>
      <c r="C3" s="15" t="s">
        <v>45</v>
      </c>
      <c r="D3" s="15" t="s">
        <v>46</v>
      </c>
      <c r="E3" s="15" t="s">
        <v>47</v>
      </c>
      <c r="F3" s="15" t="s">
        <v>54</v>
      </c>
    </row>
    <row r="4" spans="1:6" x14ac:dyDescent="0.25">
      <c r="A4" s="2" t="s">
        <v>55</v>
      </c>
      <c r="B4" s="12">
        <v>1</v>
      </c>
      <c r="C4" s="12">
        <v>1</v>
      </c>
      <c r="D4" s="12">
        <v>1</v>
      </c>
      <c r="E4" s="12">
        <v>1</v>
      </c>
      <c r="F4" s="12">
        <v>1</v>
      </c>
    </row>
    <row r="5" spans="1:6" x14ac:dyDescent="0.25">
      <c r="A5" s="1" t="s">
        <v>56</v>
      </c>
      <c r="B5" s="5"/>
      <c r="C5" s="5"/>
      <c r="D5" s="5"/>
      <c r="E5" s="5"/>
      <c r="F5" s="5"/>
    </row>
    <row r="6" spans="1:6" x14ac:dyDescent="0.25">
      <c r="A6" s="3" t="s">
        <v>57</v>
      </c>
      <c r="B6" s="16">
        <v>270000</v>
      </c>
      <c r="C6" s="16">
        <v>270000</v>
      </c>
      <c r="D6" s="16">
        <v>270000</v>
      </c>
      <c r="E6" s="16">
        <v>270000</v>
      </c>
      <c r="F6" s="16">
        <v>810000</v>
      </c>
    </row>
    <row r="7" spans="1:6" x14ac:dyDescent="0.25">
      <c r="A7" s="3" t="s">
        <v>58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</row>
    <row r="8" spans="1:6" x14ac:dyDescent="0.25">
      <c r="A8" s="3" t="s">
        <v>59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x14ac:dyDescent="0.25">
      <c r="A9" s="14" t="s">
        <v>60</v>
      </c>
      <c r="B9" s="17">
        <v>270000</v>
      </c>
      <c r="C9" s="17">
        <v>270000</v>
      </c>
      <c r="D9" s="17">
        <v>270000</v>
      </c>
      <c r="E9" s="17">
        <v>270000</v>
      </c>
      <c r="F9" s="17">
        <v>810000</v>
      </c>
    </row>
    <row r="10" spans="1:6" x14ac:dyDescent="0.25">
      <c r="A10" s="3" t="s">
        <v>61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5">
      <c r="A11" s="3" t="s">
        <v>62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x14ac:dyDescent="0.25">
      <c r="A12" s="3" t="s">
        <v>63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5">
      <c r="A13" s="14" t="s">
        <v>64</v>
      </c>
      <c r="B13" s="17">
        <v>270000</v>
      </c>
      <c r="C13" s="17">
        <v>270000</v>
      </c>
      <c r="D13" s="17">
        <v>270000</v>
      </c>
      <c r="E13" s="17">
        <v>270000</v>
      </c>
      <c r="F13" s="17">
        <v>810000</v>
      </c>
    </row>
    <row r="14" spans="1:6" x14ac:dyDescent="0.25">
      <c r="A14" s="3" t="s">
        <v>65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5">
      <c r="A15" s="3" t="s">
        <v>66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5">
      <c r="A16" s="14" t="s">
        <v>67</v>
      </c>
      <c r="B16" s="17">
        <v>270000</v>
      </c>
      <c r="C16" s="17">
        <v>270000</v>
      </c>
      <c r="D16" s="17">
        <v>270000</v>
      </c>
      <c r="E16" s="17">
        <v>270000</v>
      </c>
      <c r="F16" s="17">
        <v>810000</v>
      </c>
    </row>
    <row r="17" spans="1:6" x14ac:dyDescent="0.25">
      <c r="A17" s="1" t="s">
        <v>68</v>
      </c>
      <c r="B17" s="5"/>
      <c r="C17" s="5"/>
      <c r="D17" s="5"/>
      <c r="E17" s="5"/>
      <c r="F17" s="5"/>
    </row>
    <row r="18" spans="1:6" x14ac:dyDescent="0.25">
      <c r="A18" s="3" t="s">
        <v>69</v>
      </c>
      <c r="B18" s="16">
        <v>-100000</v>
      </c>
      <c r="C18" s="16">
        <v>-100000</v>
      </c>
      <c r="D18" s="16">
        <v>-100000</v>
      </c>
      <c r="E18" s="16">
        <v>-100000</v>
      </c>
      <c r="F18" s="16">
        <v>-300000</v>
      </c>
    </row>
    <row r="19" spans="1:6" x14ac:dyDescent="0.25">
      <c r="A19" s="3" t="s">
        <v>70</v>
      </c>
      <c r="B19" s="16">
        <v>-100000</v>
      </c>
      <c r="C19" s="16">
        <v>-100000</v>
      </c>
      <c r="D19" s="16">
        <v>-100000</v>
      </c>
      <c r="E19" s="16">
        <v>-100000</v>
      </c>
      <c r="F19" s="16">
        <v>-300000</v>
      </c>
    </row>
    <row r="20" spans="1:6" x14ac:dyDescent="0.25">
      <c r="A20" s="1" t="s">
        <v>71</v>
      </c>
      <c r="B20" s="5"/>
      <c r="C20" s="5"/>
      <c r="D20" s="5"/>
      <c r="E20" s="5"/>
      <c r="F20" s="5"/>
    </row>
    <row r="21" spans="1:6" x14ac:dyDescent="0.25">
      <c r="A21" s="18" t="s">
        <v>48</v>
      </c>
      <c r="B21" s="19">
        <v>170000</v>
      </c>
      <c r="C21" s="19">
        <v>170000</v>
      </c>
      <c r="D21" s="19">
        <v>170000</v>
      </c>
      <c r="E21" s="19">
        <v>170000</v>
      </c>
      <c r="F21" s="19">
        <v>510000</v>
      </c>
    </row>
    <row r="22" spans="1:6" x14ac:dyDescent="0.25">
      <c r="A22" s="1" t="s">
        <v>72</v>
      </c>
      <c r="B22" s="5"/>
      <c r="C22" s="5"/>
      <c r="D22" s="5"/>
      <c r="E22" s="5"/>
      <c r="F22" s="5"/>
    </row>
    <row r="23" spans="1:6" x14ac:dyDescent="0.25">
      <c r="A23" s="3" t="s">
        <v>73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5">
      <c r="A24" s="3" t="s">
        <v>74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5">
      <c r="A25" s="3" t="s">
        <v>75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5">
      <c r="A26" s="3" t="s">
        <v>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5">
      <c r="A27" s="14" t="s">
        <v>77</v>
      </c>
      <c r="B27" s="17">
        <v>170000</v>
      </c>
      <c r="C27" s="17">
        <v>170000</v>
      </c>
      <c r="D27" s="17">
        <v>170000</v>
      </c>
      <c r="E27" s="17">
        <v>170000</v>
      </c>
      <c r="F27" s="17">
        <v>510000</v>
      </c>
    </row>
    <row r="28" spans="1:6" x14ac:dyDescent="0.25">
      <c r="A28" s="1" t="s">
        <v>78</v>
      </c>
      <c r="B28" s="5"/>
      <c r="C28" s="5"/>
      <c r="D28" s="5"/>
      <c r="E28" s="5"/>
      <c r="F28" s="5"/>
    </row>
    <row r="29" spans="1:6" x14ac:dyDescent="0.25">
      <c r="A29" s="3" t="s">
        <v>79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</row>
    <row r="30" spans="1:6" x14ac:dyDescent="0.25">
      <c r="A30" s="3" t="s">
        <v>80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5">
      <c r="A31" s="14" t="s">
        <v>81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</row>
    <row r="32" spans="1:6" x14ac:dyDescent="0.25">
      <c r="A32" s="18" t="s">
        <v>82</v>
      </c>
      <c r="B32" s="19">
        <v>170000</v>
      </c>
      <c r="C32" s="19">
        <v>170000</v>
      </c>
      <c r="D32" s="19">
        <v>170000</v>
      </c>
      <c r="E32" s="19">
        <v>170000</v>
      </c>
      <c r="F32" s="19">
        <v>510000</v>
      </c>
    </row>
    <row r="33" spans="1:5" x14ac:dyDescent="0.25">
      <c r="A33" s="2" t="s">
        <v>51</v>
      </c>
      <c r="B33" s="13"/>
      <c r="C33" s="13"/>
      <c r="D33" s="13"/>
      <c r="E33" s="13"/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Q2"/>
  <sheetViews>
    <sheetView workbookViewId="0" showGridLines="0"/>
  </sheetViews>
  <sheetFormatPr defaultRowHeight="15" outlineLevelRow="0" outlineLevelCol="0" x14ac:dyDescent="55"/>
  <cols>
    <col min="1" max="1" width="28" customWidth="1"/>
    <col min="2" max="3" width="10" customWidth="1"/>
    <col min="4" max="4" width="12" customWidth="1"/>
    <col min="5" max="7" width="14" customWidth="1"/>
    <col min="8" max="9" width="12" customWidth="1"/>
    <col min="10" max="10" width="18" customWidth="1"/>
    <col min="11" max="11" width="42" customWidth="1"/>
    <col min="12" max="12" width="34" customWidth="1"/>
    <col min="13" max="13" width="52" customWidth="1"/>
    <col min="14" max="14" width="28" customWidth="1"/>
    <col min="15" max="15" width="40" customWidth="1"/>
    <col min="16" max="16" width="34" customWidth="1"/>
    <col min="17" max="17" width="44" customWidth="1"/>
  </cols>
  <sheetData>
    <row r="1" spans="1:17" x14ac:dyDescent="0.25">
      <c r="A1" s="20" t="s">
        <v>83</v>
      </c>
      <c r="B1" s="21" t="s">
        <v>84</v>
      </c>
      <c r="C1" s="21" t="s">
        <v>85</v>
      </c>
      <c r="D1" s="21" t="s">
        <v>86</v>
      </c>
      <c r="E1" s="21" t="s">
        <v>87</v>
      </c>
      <c r="F1" s="21" t="s">
        <v>88</v>
      </c>
      <c r="G1" s="21" t="s">
        <v>89</v>
      </c>
      <c r="H1" s="21" t="s">
        <v>90</v>
      </c>
      <c r="I1" s="21" t="s">
        <v>91</v>
      </c>
      <c r="J1" s="21" t="s">
        <v>92</v>
      </c>
      <c r="K1" s="21" t="s">
        <v>93</v>
      </c>
      <c r="L1" s="21" t="s">
        <v>94</v>
      </c>
      <c r="M1" s="21" t="s">
        <v>95</v>
      </c>
      <c r="N1" s="21" t="s">
        <v>96</v>
      </c>
      <c r="O1" s="21" t="s">
        <v>97</v>
      </c>
      <c r="P1" s="21" t="s">
        <v>98</v>
      </c>
      <c r="Q1" s="21" t="s">
        <v>99</v>
      </c>
    </row>
    <row r="2" spans="1:17" x14ac:dyDescent="0.25">
      <c r="A2" s="22" t="s">
        <v>100</v>
      </c>
      <c r="B2" s="22" t="s">
        <v>101</v>
      </c>
      <c r="C2" s="23">
        <v>10000</v>
      </c>
      <c r="D2" s="24">
        <v>27</v>
      </c>
      <c r="E2" s="22" t="s">
        <v>102</v>
      </c>
      <c r="F2" s="25">
        <v>270000</v>
      </c>
      <c r="G2" s="25">
        <v>22500</v>
      </c>
      <c r="H2" s="22" t="s">
        <v>103</v>
      </c>
      <c r="I2" s="22" t="s">
        <v>104</v>
      </c>
      <c r="J2" s="22" t="s">
        <v>105</v>
      </c>
      <c r="K2" s="22" t="s">
        <v>53</v>
      </c>
      <c r="L2" s="22" t="s">
        <v>53</v>
      </c>
      <c r="M2" s="22" t="s">
        <v>53</v>
      </c>
      <c r="N2" s="22" t="s">
        <v>106</v>
      </c>
      <c r="O2" s="22" t="s">
        <v>53</v>
      </c>
      <c r="P2" s="22" t="s">
        <v>53</v>
      </c>
      <c r="Q2" s="22" t="s">
        <v>53</v>
      </c>
    </row>
  </sheetData>
  <autoFilter ref="A1:Q2"/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F3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10" customWidth="1"/>
    <col min="3" max="6" width="16" customWidth="1"/>
  </cols>
  <sheetData>
    <row r="1" spans="1:6" x14ac:dyDescent="0.25">
      <c r="A1" s="20" t="s">
        <v>83</v>
      </c>
      <c r="B1" s="21" t="s">
        <v>85</v>
      </c>
      <c r="C1" s="21" t="s">
        <v>44</v>
      </c>
      <c r="D1" s="21" t="s">
        <v>45</v>
      </c>
      <c r="E1" s="21" t="s">
        <v>46</v>
      </c>
      <c r="F1" s="21" t="s">
        <v>47</v>
      </c>
    </row>
    <row r="2" spans="1:6" x14ac:dyDescent="0.25">
      <c r="A2" s="26" t="s">
        <v>100</v>
      </c>
      <c r="B2" s="23">
        <v>10000</v>
      </c>
      <c r="C2" s="27">
        <v>270000</v>
      </c>
      <c r="D2" s="27">
        <v>270000</v>
      </c>
      <c r="E2" s="27">
        <v>270000</v>
      </c>
      <c r="F2" s="27">
        <v>270000</v>
      </c>
    </row>
    <row r="3" spans="1:6" x14ac:dyDescent="0.25">
      <c r="A3" s="18" t="s">
        <v>107</v>
      </c>
      <c r="B3" s="18" t="s">
        <v>53</v>
      </c>
      <c r="C3" s="28">
        <v>270000</v>
      </c>
      <c r="D3" s="28">
        <v>270000</v>
      </c>
      <c r="E3" s="28">
        <v>270000</v>
      </c>
      <c r="F3" s="28">
        <v>270000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L3"/>
  <sheetViews>
    <sheetView workbookViewId="0" showGridLines="0"/>
  </sheetViews>
  <sheetFormatPr defaultRowHeight="15" outlineLevelRow="0" outlineLevelCol="0" x14ac:dyDescent="55"/>
  <cols>
    <col min="1" max="1" width="28" customWidth="1"/>
    <col min="2" max="3" width="14" customWidth="1"/>
    <col min="4" max="4" width="12" customWidth="1"/>
    <col min="5" max="5" width="10" customWidth="1"/>
    <col min="6" max="6" width="12" customWidth="1"/>
    <col min="7" max="8" width="20" customWidth="1"/>
    <col min="9" max="12" width="16" customWidth="1"/>
  </cols>
  <sheetData>
    <row r="1" spans="1:12" x14ac:dyDescent="0.25">
      <c r="A1" s="20" t="s">
        <v>108</v>
      </c>
      <c r="B1" s="21" t="s">
        <v>109</v>
      </c>
      <c r="C1" s="21" t="s">
        <v>110</v>
      </c>
      <c r="D1" s="21" t="s">
        <v>111</v>
      </c>
      <c r="E1" s="21" t="s">
        <v>112</v>
      </c>
      <c r="F1" s="21" t="s">
        <v>113</v>
      </c>
      <c r="G1" s="21" t="s">
        <v>114</v>
      </c>
      <c r="H1" s="21" t="s">
        <v>115</v>
      </c>
      <c r="I1" s="21" t="s">
        <v>44</v>
      </c>
      <c r="J1" s="21" t="s">
        <v>45</v>
      </c>
      <c r="K1" s="21" t="s">
        <v>46</v>
      </c>
      <c r="L1" s="21" t="s">
        <v>47</v>
      </c>
    </row>
    <row r="2" spans="1:12" x14ac:dyDescent="0.25">
      <c r="A2" s="26" t="s">
        <v>69</v>
      </c>
      <c r="B2" s="26" t="s">
        <v>116</v>
      </c>
      <c r="C2" s="22" t="s">
        <v>28</v>
      </c>
      <c r="D2" s="29">
        <v>0</v>
      </c>
      <c r="E2" s="29">
        <v>1</v>
      </c>
      <c r="F2" s="22" t="s">
        <v>117</v>
      </c>
      <c r="G2" s="22" t="s">
        <v>53</v>
      </c>
      <c r="H2" s="22" t="s">
        <v>53</v>
      </c>
      <c r="I2" s="27">
        <v>100000</v>
      </c>
      <c r="J2" s="27">
        <v>100000</v>
      </c>
      <c r="K2" s="27">
        <v>100000</v>
      </c>
      <c r="L2" s="27">
        <v>100000</v>
      </c>
    </row>
    <row r="3" spans="1:12" x14ac:dyDescent="0.25">
      <c r="A3" s="18" t="s">
        <v>118</v>
      </c>
      <c r="B3" s="18" t="s">
        <v>53</v>
      </c>
      <c r="C3" s="30"/>
      <c r="D3" s="30"/>
      <c r="E3" s="30"/>
      <c r="F3" s="30"/>
      <c r="G3" s="30"/>
      <c r="H3" s="30"/>
      <c r="I3" s="28">
        <v>100000</v>
      </c>
      <c r="J3" s="28">
        <v>100000</v>
      </c>
      <c r="K3" s="28">
        <v>100000</v>
      </c>
      <c r="L3" s="28">
        <v>100000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1"/>
  <sheetViews>
    <sheetView workbookViewId="0" showGridLines="0"/>
  </sheetViews>
  <sheetFormatPr defaultRowHeight="15" outlineLevelRow="0" outlineLevelCol="0" x14ac:dyDescent="55"/>
  <cols>
    <col min="1" max="1" width="30" customWidth="1"/>
  </cols>
  <sheetData>
    <row r="1" spans="1:1" x14ac:dyDescent="0.25">
      <c r="A1" s="3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C16"/>
  <sheetViews>
    <sheetView workbookViewId="0" showGridLines="0"/>
  </sheetViews>
  <sheetFormatPr defaultRowHeight="15" outlineLevelRow="0" outlineLevelCol="0" x14ac:dyDescent="55"/>
  <cols>
    <col min="1" max="1" width="24" customWidth="1"/>
    <col min="2" max="3" width="18" customWidth="1"/>
  </cols>
  <sheetData>
    <row r="1" spans="1:3" x14ac:dyDescent="0.25">
      <c r="A1" s="1" t="s">
        <v>120</v>
      </c>
      <c r="B1" s="1"/>
      <c r="C1" s="1"/>
    </row>
    <row r="3" spans="1:3" x14ac:dyDescent="0.25">
      <c r="A3" s="1" t="s">
        <v>121</v>
      </c>
      <c r="B3" s="31"/>
      <c r="C3" s="31"/>
    </row>
    <row r="4" spans="1:2" x14ac:dyDescent="0.25">
      <c r="A4" s="3" t="s">
        <v>12</v>
      </c>
      <c r="B4" s="6">
        <v>0.065</v>
      </c>
    </row>
    <row r="5" spans="1:2" x14ac:dyDescent="0.25">
      <c r="A5" s="3" t="s">
        <v>18</v>
      </c>
      <c r="B5" s="4">
        <v>170000</v>
      </c>
    </row>
    <row r="6" spans="1:2" x14ac:dyDescent="0.25">
      <c r="A6" s="3" t="s">
        <v>122</v>
      </c>
      <c r="B6" s="4">
        <v>2615384.6153846155</v>
      </c>
    </row>
    <row r="7" spans="1:2" x14ac:dyDescent="0.25">
      <c r="A7" s="3" t="s">
        <v>123</v>
      </c>
      <c r="B7" s="4">
        <v>0</v>
      </c>
    </row>
    <row r="8" spans="1:2" x14ac:dyDescent="0.25">
      <c r="A8" s="3" t="s">
        <v>124</v>
      </c>
      <c r="B8" s="4">
        <v>2615384.6153846155</v>
      </c>
    </row>
    <row r="9" spans="1:2" x14ac:dyDescent="0.25">
      <c r="A9" s="3" t="s">
        <v>125</v>
      </c>
      <c r="B9" s="4">
        <v>0</v>
      </c>
    </row>
    <row r="10" spans="1:2" x14ac:dyDescent="0.25">
      <c r="A10" s="3" t="s">
        <v>126</v>
      </c>
      <c r="B10" s="4">
        <v>2615384.6153846155</v>
      </c>
    </row>
    <row r="12" spans="1:3" x14ac:dyDescent="0.25">
      <c r="A12" s="1" t="s">
        <v>127</v>
      </c>
      <c r="B12" s="31"/>
      <c r="C12" s="31"/>
    </row>
    <row r="13" spans="1:3" x14ac:dyDescent="0.25">
      <c r="A13" t="s">
        <v>53</v>
      </c>
      <c r="B13" s="9" t="s">
        <v>128</v>
      </c>
      <c r="C13" s="9" t="s">
        <v>129</v>
      </c>
    </row>
    <row r="14" spans="1:3" x14ac:dyDescent="0.25">
      <c r="A14" s="3" t="s">
        <v>130</v>
      </c>
      <c r="B14" s="6">
        <v>0.014940301720824263</v>
      </c>
      <c r="C14" s="6">
        <v>0.014940301720824263</v>
      </c>
    </row>
    <row r="15" spans="1:3" x14ac:dyDescent="0.25">
      <c r="A15" s="3" t="s">
        <v>10</v>
      </c>
      <c r="B15" s="7">
        <v>1.0417949117948717</v>
      </c>
      <c r="C15" s="7">
        <v>1.0417949117948717</v>
      </c>
    </row>
    <row r="16" spans="1:3" x14ac:dyDescent="0.25">
      <c r="A16" s="3" t="s">
        <v>17</v>
      </c>
      <c r="B16" s="4">
        <v>-470264.44380917447</v>
      </c>
      <c r="C16" s="4">
        <v>-470264.44380917447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1"/>
  <sheetViews>
    <sheetView workbookViewId="0" showGridLines="0"/>
  </sheetViews>
  <sheetFormatPr defaultRowHeight="15" outlineLevelRow="0" outlineLevelCol="0" x14ac:dyDescent="55"/>
  <cols>
    <col min="1" max="1" width="50" customWidth="1"/>
  </cols>
  <sheetData>
    <row r="1" spans="1:1" x14ac:dyDescent="0.25">
      <c r="A1" s="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W21"/>
  <sheetViews>
    <sheetView workbookViewId="0" showGridLines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49" width="14" customWidth="1"/>
  </cols>
  <sheetData>
    <row r="1" spans="1:49" x14ac:dyDescent="0.25">
      <c r="A1" s="1" t="s">
        <v>132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49" x14ac:dyDescent="0.25">
      <c r="A2" s="1" t="s">
        <v>133</v>
      </c>
      <c r="B2" s="32">
        <v>1</v>
      </c>
      <c r="C2" s="32">
        <v>2</v>
      </c>
      <c r="D2" s="32">
        <v>3</v>
      </c>
      <c r="E2" s="32">
        <v>4</v>
      </c>
      <c r="F2" s="32">
        <v>5</v>
      </c>
      <c r="G2" s="32">
        <v>6</v>
      </c>
      <c r="H2" s="32">
        <v>7</v>
      </c>
      <c r="I2" s="32">
        <v>8</v>
      </c>
      <c r="J2" s="32">
        <v>9</v>
      </c>
      <c r="K2" s="32">
        <v>10</v>
      </c>
      <c r="L2" s="32">
        <v>11</v>
      </c>
      <c r="M2" s="32">
        <v>12</v>
      </c>
      <c r="N2" s="32">
        <v>13</v>
      </c>
      <c r="O2" s="32">
        <v>14</v>
      </c>
      <c r="P2" s="32">
        <v>15</v>
      </c>
      <c r="Q2" s="32">
        <v>16</v>
      </c>
      <c r="R2" s="32">
        <v>17</v>
      </c>
      <c r="S2" s="32">
        <v>18</v>
      </c>
      <c r="T2" s="32">
        <v>19</v>
      </c>
      <c r="U2" s="32">
        <v>20</v>
      </c>
      <c r="V2" s="32">
        <v>21</v>
      </c>
      <c r="W2" s="32">
        <v>22</v>
      </c>
      <c r="X2" s="32">
        <v>23</v>
      </c>
      <c r="Y2" s="32">
        <v>24</v>
      </c>
      <c r="Z2" s="32">
        <v>25</v>
      </c>
      <c r="AA2" s="32">
        <v>26</v>
      </c>
      <c r="AB2" s="32">
        <v>27</v>
      </c>
      <c r="AC2" s="32">
        <v>28</v>
      </c>
      <c r="AD2" s="32">
        <v>29</v>
      </c>
      <c r="AE2" s="32">
        <v>30</v>
      </c>
      <c r="AF2" s="32">
        <v>31</v>
      </c>
      <c r="AG2" s="32">
        <v>32</v>
      </c>
      <c r="AH2" s="32">
        <v>33</v>
      </c>
      <c r="AI2" s="32">
        <v>34</v>
      </c>
      <c r="AJ2" s="32">
        <v>35</v>
      </c>
      <c r="AK2" s="32">
        <v>36</v>
      </c>
      <c r="AL2" s="32">
        <v>37</v>
      </c>
      <c r="AM2" s="32">
        <v>38</v>
      </c>
      <c r="AN2" s="32">
        <v>39</v>
      </c>
      <c r="AO2" s="32">
        <v>40</v>
      </c>
      <c r="AP2" s="32">
        <v>41</v>
      </c>
      <c r="AQ2" s="32">
        <v>42</v>
      </c>
      <c r="AR2" s="32">
        <v>43</v>
      </c>
      <c r="AS2" s="32">
        <v>44</v>
      </c>
      <c r="AT2" s="32">
        <v>45</v>
      </c>
      <c r="AU2" s="32">
        <v>46</v>
      </c>
      <c r="AV2" s="32">
        <v>47</v>
      </c>
      <c r="AW2" s="32">
        <v>48</v>
      </c>
    </row>
    <row r="3" spans="1:49" x14ac:dyDescent="0.25">
      <c r="A3" s="1" t="s">
        <v>134</v>
      </c>
      <c r="B3" s="32" t="s">
        <v>135</v>
      </c>
      <c r="C3" s="32" t="s">
        <v>136</v>
      </c>
      <c r="D3" s="32" t="s">
        <v>137</v>
      </c>
      <c r="E3" s="32" t="s">
        <v>138</v>
      </c>
      <c r="F3" s="32" t="s">
        <v>139</v>
      </c>
      <c r="G3" s="32" t="s">
        <v>140</v>
      </c>
      <c r="H3" s="32" t="s">
        <v>141</v>
      </c>
      <c r="I3" s="32" t="s">
        <v>142</v>
      </c>
      <c r="J3" s="32" t="s">
        <v>143</v>
      </c>
      <c r="K3" s="32" t="s">
        <v>144</v>
      </c>
      <c r="L3" s="32" t="s">
        <v>145</v>
      </c>
      <c r="M3" s="32" t="s">
        <v>146</v>
      </c>
      <c r="N3" s="32" t="s">
        <v>147</v>
      </c>
      <c r="O3" s="32" t="s">
        <v>148</v>
      </c>
      <c r="P3" s="32" t="s">
        <v>149</v>
      </c>
      <c r="Q3" s="32" t="s">
        <v>150</v>
      </c>
      <c r="R3" s="32" t="s">
        <v>151</v>
      </c>
      <c r="S3" s="32" t="s">
        <v>152</v>
      </c>
      <c r="T3" s="32" t="s">
        <v>153</v>
      </c>
      <c r="U3" s="32" t="s">
        <v>154</v>
      </c>
      <c r="V3" s="32" t="s">
        <v>155</v>
      </c>
      <c r="W3" s="32" t="s">
        <v>156</v>
      </c>
      <c r="X3" s="32" t="s">
        <v>157</v>
      </c>
      <c r="Y3" s="32" t="s">
        <v>158</v>
      </c>
      <c r="Z3" s="32" t="s">
        <v>159</v>
      </c>
      <c r="AA3" s="32" t="s">
        <v>160</v>
      </c>
      <c r="AB3" s="32" t="s">
        <v>161</v>
      </c>
      <c r="AC3" s="32" t="s">
        <v>162</v>
      </c>
      <c r="AD3" s="32" t="s">
        <v>163</v>
      </c>
      <c r="AE3" s="32" t="s">
        <v>164</v>
      </c>
      <c r="AF3" s="32" t="s">
        <v>165</v>
      </c>
      <c r="AG3" s="32" t="s">
        <v>166</v>
      </c>
      <c r="AH3" s="32" t="s">
        <v>167</v>
      </c>
      <c r="AI3" s="32" t="s">
        <v>168</v>
      </c>
      <c r="AJ3" s="32" t="s">
        <v>169</v>
      </c>
      <c r="AK3" s="32" t="s">
        <v>170</v>
      </c>
      <c r="AL3" s="32" t="s">
        <v>171</v>
      </c>
      <c r="AM3" s="32" t="s">
        <v>172</v>
      </c>
      <c r="AN3" s="32" t="s">
        <v>173</v>
      </c>
      <c r="AO3" s="32" t="s">
        <v>174</v>
      </c>
      <c r="AP3" s="32" t="s">
        <v>175</v>
      </c>
      <c r="AQ3" s="32" t="s">
        <v>176</v>
      </c>
      <c r="AR3" s="32" t="s">
        <v>177</v>
      </c>
      <c r="AS3" s="32" t="s">
        <v>178</v>
      </c>
      <c r="AT3" s="32" t="s">
        <v>179</v>
      </c>
      <c r="AU3" s="32" t="s">
        <v>180</v>
      </c>
      <c r="AV3" s="32" t="s">
        <v>181</v>
      </c>
      <c r="AW3" s="32" t="s">
        <v>182</v>
      </c>
    </row>
    <row r="4" spans="1:49" x14ac:dyDescent="0.25">
      <c r="A4" s="3" t="s">
        <v>183</v>
      </c>
      <c r="B4" s="33">
        <v>22500</v>
      </c>
      <c r="C4" s="33">
        <v>22500</v>
      </c>
      <c r="D4" s="33">
        <v>22500</v>
      </c>
      <c r="E4" s="33">
        <v>22500</v>
      </c>
      <c r="F4" s="33">
        <v>22500</v>
      </c>
      <c r="G4" s="33">
        <v>22500</v>
      </c>
      <c r="H4" s="33">
        <v>22500</v>
      </c>
      <c r="I4" s="33">
        <v>22500</v>
      </c>
      <c r="J4" s="33">
        <v>22500</v>
      </c>
      <c r="K4" s="33">
        <v>22500</v>
      </c>
      <c r="L4" s="33">
        <v>22500</v>
      </c>
      <c r="M4" s="33">
        <v>22500</v>
      </c>
      <c r="N4" s="33">
        <v>22500</v>
      </c>
      <c r="O4" s="33">
        <v>22500</v>
      </c>
      <c r="P4" s="33">
        <v>22500</v>
      </c>
      <c r="Q4" s="33">
        <v>22500</v>
      </c>
      <c r="R4" s="33">
        <v>22500</v>
      </c>
      <c r="S4" s="33">
        <v>22500</v>
      </c>
      <c r="T4" s="33">
        <v>22500</v>
      </c>
      <c r="U4" s="33">
        <v>22500</v>
      </c>
      <c r="V4" s="33">
        <v>22500</v>
      </c>
      <c r="W4" s="33">
        <v>22500</v>
      </c>
      <c r="X4" s="33">
        <v>22500</v>
      </c>
      <c r="Y4" s="33">
        <v>22500</v>
      </c>
      <c r="Z4" s="33">
        <v>22500</v>
      </c>
      <c r="AA4" s="33">
        <v>22500</v>
      </c>
      <c r="AB4" s="33">
        <v>22500</v>
      </c>
      <c r="AC4" s="33">
        <v>22500</v>
      </c>
      <c r="AD4" s="33">
        <v>22500</v>
      </c>
      <c r="AE4" s="33">
        <v>22500</v>
      </c>
      <c r="AF4" s="33">
        <v>22500</v>
      </c>
      <c r="AG4" s="33">
        <v>22500</v>
      </c>
      <c r="AH4" s="33">
        <v>22500</v>
      </c>
      <c r="AI4" s="33">
        <v>22500</v>
      </c>
      <c r="AJ4" s="33">
        <v>22500</v>
      </c>
      <c r="AK4" s="33">
        <v>22500</v>
      </c>
      <c r="AL4" s="33">
        <v>22500</v>
      </c>
      <c r="AM4" s="33">
        <v>22500</v>
      </c>
      <c r="AN4" s="33">
        <v>22500</v>
      </c>
      <c r="AO4" s="33">
        <v>22500</v>
      </c>
      <c r="AP4" s="33">
        <v>22500</v>
      </c>
      <c r="AQ4" s="33">
        <v>22500</v>
      </c>
      <c r="AR4" s="33">
        <v>22500</v>
      </c>
      <c r="AS4" s="33">
        <v>22500</v>
      </c>
      <c r="AT4" s="33">
        <v>22500</v>
      </c>
      <c r="AU4" s="33">
        <v>22500</v>
      </c>
      <c r="AV4" s="33">
        <v>22500</v>
      </c>
      <c r="AW4" s="33">
        <v>22500</v>
      </c>
    </row>
    <row r="5" spans="1:49" x14ac:dyDescent="0.25">
      <c r="A5" s="3" t="s">
        <v>61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33">
        <v>0</v>
      </c>
      <c r="AH5" s="33">
        <v>0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>
        <v>0</v>
      </c>
      <c r="AS5" s="33">
        <v>0</v>
      </c>
      <c r="AT5" s="33">
        <v>0</v>
      </c>
      <c r="AU5" s="33">
        <v>0</v>
      </c>
      <c r="AV5" s="33">
        <v>0</v>
      </c>
      <c r="AW5" s="33">
        <v>0</v>
      </c>
    </row>
    <row r="6" spans="1:49" x14ac:dyDescent="0.25">
      <c r="A6" s="3" t="s">
        <v>184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0</v>
      </c>
    </row>
    <row r="7" spans="1:49" x14ac:dyDescent="0.25">
      <c r="A7" s="3" t="s">
        <v>185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</row>
    <row r="8" spans="1:49" x14ac:dyDescent="0.25">
      <c r="A8" s="3" t="s">
        <v>64</v>
      </c>
      <c r="B8" s="33">
        <v>22500</v>
      </c>
      <c r="C8" s="33">
        <v>22500</v>
      </c>
      <c r="D8" s="33">
        <v>22500</v>
      </c>
      <c r="E8" s="33">
        <v>22500</v>
      </c>
      <c r="F8" s="33">
        <v>22500</v>
      </c>
      <c r="G8" s="33">
        <v>22500</v>
      </c>
      <c r="H8" s="33">
        <v>22500</v>
      </c>
      <c r="I8" s="33">
        <v>22500</v>
      </c>
      <c r="J8" s="33">
        <v>22500</v>
      </c>
      <c r="K8" s="33">
        <v>22500</v>
      </c>
      <c r="L8" s="33">
        <v>22500</v>
      </c>
      <c r="M8" s="33">
        <v>22500</v>
      </c>
      <c r="N8" s="33">
        <v>22500</v>
      </c>
      <c r="O8" s="33">
        <v>22500</v>
      </c>
      <c r="P8" s="33">
        <v>22500</v>
      </c>
      <c r="Q8" s="33">
        <v>22500</v>
      </c>
      <c r="R8" s="33">
        <v>22500</v>
      </c>
      <c r="S8" s="33">
        <v>22500</v>
      </c>
      <c r="T8" s="33">
        <v>22500</v>
      </c>
      <c r="U8" s="33">
        <v>22500</v>
      </c>
      <c r="V8" s="33">
        <v>22500</v>
      </c>
      <c r="W8" s="33">
        <v>22500</v>
      </c>
      <c r="X8" s="33">
        <v>22500</v>
      </c>
      <c r="Y8" s="33">
        <v>22500</v>
      </c>
      <c r="Z8" s="33">
        <v>22500</v>
      </c>
      <c r="AA8" s="33">
        <v>22500</v>
      </c>
      <c r="AB8" s="33">
        <v>22500</v>
      </c>
      <c r="AC8" s="33">
        <v>22500</v>
      </c>
      <c r="AD8" s="33">
        <v>22500</v>
      </c>
      <c r="AE8" s="33">
        <v>22500</v>
      </c>
      <c r="AF8" s="33">
        <v>22500</v>
      </c>
      <c r="AG8" s="33">
        <v>22500</v>
      </c>
      <c r="AH8" s="33">
        <v>22500</v>
      </c>
      <c r="AI8" s="33">
        <v>22500</v>
      </c>
      <c r="AJ8" s="33">
        <v>22500</v>
      </c>
      <c r="AK8" s="33">
        <v>22500</v>
      </c>
      <c r="AL8" s="33">
        <v>22500</v>
      </c>
      <c r="AM8" s="33">
        <v>22500</v>
      </c>
      <c r="AN8" s="33">
        <v>22500</v>
      </c>
      <c r="AO8" s="33">
        <v>22500</v>
      </c>
      <c r="AP8" s="33">
        <v>22500</v>
      </c>
      <c r="AQ8" s="33">
        <v>22500</v>
      </c>
      <c r="AR8" s="33">
        <v>22500</v>
      </c>
      <c r="AS8" s="33">
        <v>22500</v>
      </c>
      <c r="AT8" s="33">
        <v>22500</v>
      </c>
      <c r="AU8" s="33">
        <v>22500</v>
      </c>
      <c r="AV8" s="33">
        <v>22500</v>
      </c>
      <c r="AW8" s="33">
        <v>22500</v>
      </c>
    </row>
    <row r="9" spans="1:49" x14ac:dyDescent="0.25">
      <c r="A9" s="3" t="s">
        <v>65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</row>
    <row r="10" spans="1:49" x14ac:dyDescent="0.25">
      <c r="A10" s="3" t="s">
        <v>186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</row>
    <row r="11" spans="1:49" x14ac:dyDescent="0.25">
      <c r="A11" s="14" t="s">
        <v>67</v>
      </c>
      <c r="B11" s="34">
        <v>22500</v>
      </c>
      <c r="C11" s="34">
        <v>22500</v>
      </c>
      <c r="D11" s="34">
        <v>22500</v>
      </c>
      <c r="E11" s="34">
        <v>22500</v>
      </c>
      <c r="F11" s="34">
        <v>22500</v>
      </c>
      <c r="G11" s="34">
        <v>22500</v>
      </c>
      <c r="H11" s="34">
        <v>22500</v>
      </c>
      <c r="I11" s="34">
        <v>22500</v>
      </c>
      <c r="J11" s="34">
        <v>22500</v>
      </c>
      <c r="K11" s="34">
        <v>22500</v>
      </c>
      <c r="L11" s="34">
        <v>22500</v>
      </c>
      <c r="M11" s="34">
        <v>22500</v>
      </c>
      <c r="N11" s="34">
        <v>22500</v>
      </c>
      <c r="O11" s="34">
        <v>22500</v>
      </c>
      <c r="P11" s="34">
        <v>22500</v>
      </c>
      <c r="Q11" s="34">
        <v>22500</v>
      </c>
      <c r="R11" s="34">
        <v>22500</v>
      </c>
      <c r="S11" s="34">
        <v>22500</v>
      </c>
      <c r="T11" s="34">
        <v>22500</v>
      </c>
      <c r="U11" s="34">
        <v>22500</v>
      </c>
      <c r="V11" s="34">
        <v>22500</v>
      </c>
      <c r="W11" s="34">
        <v>22500</v>
      </c>
      <c r="X11" s="34">
        <v>22500</v>
      </c>
      <c r="Y11" s="34">
        <v>22500</v>
      </c>
      <c r="Z11" s="34">
        <v>22500</v>
      </c>
      <c r="AA11" s="34">
        <v>22500</v>
      </c>
      <c r="AB11" s="34">
        <v>22500</v>
      </c>
      <c r="AC11" s="34">
        <v>22500</v>
      </c>
      <c r="AD11" s="34">
        <v>22500</v>
      </c>
      <c r="AE11" s="34">
        <v>22500</v>
      </c>
      <c r="AF11" s="34">
        <v>22500</v>
      </c>
      <c r="AG11" s="34">
        <v>22500</v>
      </c>
      <c r="AH11" s="34">
        <v>22500</v>
      </c>
      <c r="AI11" s="34">
        <v>22500</v>
      </c>
      <c r="AJ11" s="34">
        <v>22500</v>
      </c>
      <c r="AK11" s="34">
        <v>22500</v>
      </c>
      <c r="AL11" s="34">
        <v>22500</v>
      </c>
      <c r="AM11" s="34">
        <v>22500</v>
      </c>
      <c r="AN11" s="34">
        <v>22500</v>
      </c>
      <c r="AO11" s="34">
        <v>22500</v>
      </c>
      <c r="AP11" s="34">
        <v>22500</v>
      </c>
      <c r="AQ11" s="34">
        <v>22500</v>
      </c>
      <c r="AR11" s="34">
        <v>22500</v>
      </c>
      <c r="AS11" s="34">
        <v>22500</v>
      </c>
      <c r="AT11" s="34">
        <v>22500</v>
      </c>
      <c r="AU11" s="34">
        <v>22500</v>
      </c>
      <c r="AV11" s="34">
        <v>22500</v>
      </c>
      <c r="AW11" s="34">
        <v>22500</v>
      </c>
    </row>
    <row r="12" spans="1:49" x14ac:dyDescent="0.25">
      <c r="A12" s="3" t="s">
        <v>70</v>
      </c>
      <c r="B12" s="33">
        <v>8333.33</v>
      </c>
      <c r="C12" s="33">
        <v>8333.33</v>
      </c>
      <c r="D12" s="33">
        <v>8333.33</v>
      </c>
      <c r="E12" s="33">
        <v>8333.33</v>
      </c>
      <c r="F12" s="33">
        <v>8333.33</v>
      </c>
      <c r="G12" s="33">
        <v>8333.33</v>
      </c>
      <c r="H12" s="33">
        <v>8333.33</v>
      </c>
      <c r="I12" s="33">
        <v>8333.33</v>
      </c>
      <c r="J12" s="33">
        <v>8333.33</v>
      </c>
      <c r="K12" s="33">
        <v>8333.33</v>
      </c>
      <c r="L12" s="33">
        <v>8333.33</v>
      </c>
      <c r="M12" s="33">
        <v>8333.33</v>
      </c>
      <c r="N12" s="33">
        <v>8333.33</v>
      </c>
      <c r="O12" s="33">
        <v>8333.33</v>
      </c>
      <c r="P12" s="33">
        <v>8333.33</v>
      </c>
      <c r="Q12" s="33">
        <v>8333.33</v>
      </c>
      <c r="R12" s="33">
        <v>8333.33</v>
      </c>
      <c r="S12" s="33">
        <v>8333.33</v>
      </c>
      <c r="T12" s="33">
        <v>8333.33</v>
      </c>
      <c r="U12" s="33">
        <v>8333.33</v>
      </c>
      <c r="V12" s="33">
        <v>8333.33</v>
      </c>
      <c r="W12" s="33">
        <v>8333.33</v>
      </c>
      <c r="X12" s="33">
        <v>8333.33</v>
      </c>
      <c r="Y12" s="33">
        <v>8333.33</v>
      </c>
      <c r="Z12" s="33">
        <v>8333.33</v>
      </c>
      <c r="AA12" s="33">
        <v>8333.33</v>
      </c>
      <c r="AB12" s="33">
        <v>8333.33</v>
      </c>
      <c r="AC12" s="33">
        <v>8333.33</v>
      </c>
      <c r="AD12" s="33">
        <v>8333.33</v>
      </c>
      <c r="AE12" s="33">
        <v>8333.33</v>
      </c>
      <c r="AF12" s="33">
        <v>8333.33</v>
      </c>
      <c r="AG12" s="33">
        <v>8333.33</v>
      </c>
      <c r="AH12" s="33">
        <v>8333.33</v>
      </c>
      <c r="AI12" s="33">
        <v>8333.33</v>
      </c>
      <c r="AJ12" s="33">
        <v>8333.33</v>
      </c>
      <c r="AK12" s="33">
        <v>8333.33</v>
      </c>
      <c r="AL12" s="33">
        <v>8333.33</v>
      </c>
      <c r="AM12" s="33">
        <v>8333.33</v>
      </c>
      <c r="AN12" s="33">
        <v>8333.33</v>
      </c>
      <c r="AO12" s="33">
        <v>8333.33</v>
      </c>
      <c r="AP12" s="33">
        <v>8333.33</v>
      </c>
      <c r="AQ12" s="33">
        <v>8333.33</v>
      </c>
      <c r="AR12" s="33">
        <v>8333.33</v>
      </c>
      <c r="AS12" s="33">
        <v>8333.33</v>
      </c>
      <c r="AT12" s="33">
        <v>8333.33</v>
      </c>
      <c r="AU12" s="33">
        <v>8333.33</v>
      </c>
      <c r="AV12" s="33">
        <v>8333.33</v>
      </c>
      <c r="AW12" s="33">
        <v>8333.33</v>
      </c>
    </row>
    <row r="13" spans="1:49" x14ac:dyDescent="0.25">
      <c r="A13" s="14" t="s">
        <v>187</v>
      </c>
      <c r="B13" s="34">
        <v>14166.67</v>
      </c>
      <c r="C13" s="34">
        <v>14166.67</v>
      </c>
      <c r="D13" s="34">
        <v>14166.67</v>
      </c>
      <c r="E13" s="34">
        <v>14166.67</v>
      </c>
      <c r="F13" s="34">
        <v>14166.67</v>
      </c>
      <c r="G13" s="34">
        <v>14166.67</v>
      </c>
      <c r="H13" s="34">
        <v>14166.67</v>
      </c>
      <c r="I13" s="34">
        <v>14166.67</v>
      </c>
      <c r="J13" s="34">
        <v>14166.67</v>
      </c>
      <c r="K13" s="34">
        <v>14166.67</v>
      </c>
      <c r="L13" s="34">
        <v>14166.67</v>
      </c>
      <c r="M13" s="34">
        <v>14166.67</v>
      </c>
      <c r="N13" s="34">
        <v>14166.67</v>
      </c>
      <c r="O13" s="34">
        <v>14166.67</v>
      </c>
      <c r="P13" s="34">
        <v>14166.67</v>
      </c>
      <c r="Q13" s="34">
        <v>14166.67</v>
      </c>
      <c r="R13" s="34">
        <v>14166.67</v>
      </c>
      <c r="S13" s="34">
        <v>14166.67</v>
      </c>
      <c r="T13" s="34">
        <v>14166.67</v>
      </c>
      <c r="U13" s="34">
        <v>14166.67</v>
      </c>
      <c r="V13" s="34">
        <v>14166.67</v>
      </c>
      <c r="W13" s="34">
        <v>14166.67</v>
      </c>
      <c r="X13" s="34">
        <v>14166.67</v>
      </c>
      <c r="Y13" s="34">
        <v>14166.67</v>
      </c>
      <c r="Z13" s="34">
        <v>14166.67</v>
      </c>
      <c r="AA13" s="34">
        <v>14166.67</v>
      </c>
      <c r="AB13" s="34">
        <v>14166.67</v>
      </c>
      <c r="AC13" s="34">
        <v>14166.67</v>
      </c>
      <c r="AD13" s="34">
        <v>14166.67</v>
      </c>
      <c r="AE13" s="34">
        <v>14166.67</v>
      </c>
      <c r="AF13" s="34">
        <v>14166.67</v>
      </c>
      <c r="AG13" s="34">
        <v>14166.67</v>
      </c>
      <c r="AH13" s="34">
        <v>14166.67</v>
      </c>
      <c r="AI13" s="34">
        <v>14166.67</v>
      </c>
      <c r="AJ13" s="34">
        <v>14166.67</v>
      </c>
      <c r="AK13" s="34">
        <v>14166.67</v>
      </c>
      <c r="AL13" s="34">
        <v>14166.67</v>
      </c>
      <c r="AM13" s="34">
        <v>14166.67</v>
      </c>
      <c r="AN13" s="34">
        <v>14166.67</v>
      </c>
      <c r="AO13" s="34">
        <v>14166.67</v>
      </c>
      <c r="AP13" s="34">
        <v>14166.67</v>
      </c>
      <c r="AQ13" s="34">
        <v>14166.67</v>
      </c>
      <c r="AR13" s="34">
        <v>14166.67</v>
      </c>
      <c r="AS13" s="34">
        <v>14166.67</v>
      </c>
      <c r="AT13" s="34">
        <v>14166.67</v>
      </c>
      <c r="AU13" s="34">
        <v>14166.67</v>
      </c>
      <c r="AV13" s="34">
        <v>14166.67</v>
      </c>
      <c r="AW13" s="34">
        <v>14166.67</v>
      </c>
    </row>
    <row r="14" spans="1:49" x14ac:dyDescent="0.25">
      <c r="A14" s="3" t="s">
        <v>73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</row>
    <row r="15" spans="1:49" x14ac:dyDescent="0.25">
      <c r="A15" s="3" t="s">
        <v>74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</row>
    <row r="16" spans="1:49" x14ac:dyDescent="0.25">
      <c r="A16" s="3" t="s">
        <v>75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</row>
    <row r="17" spans="1:49" x14ac:dyDescent="0.25">
      <c r="A17" s="3" t="s">
        <v>188</v>
      </c>
      <c r="B17" s="33">
        <v>14166.67</v>
      </c>
      <c r="C17" s="33">
        <v>14166.67</v>
      </c>
      <c r="D17" s="33">
        <v>14166.67</v>
      </c>
      <c r="E17" s="33">
        <v>14166.67</v>
      </c>
      <c r="F17" s="33">
        <v>14166.67</v>
      </c>
      <c r="G17" s="33">
        <v>14166.67</v>
      </c>
      <c r="H17" s="33">
        <v>14166.67</v>
      </c>
      <c r="I17" s="33">
        <v>14166.67</v>
      </c>
      <c r="J17" s="33">
        <v>14166.67</v>
      </c>
      <c r="K17" s="33">
        <v>14166.67</v>
      </c>
      <c r="L17" s="33">
        <v>14166.67</v>
      </c>
      <c r="M17" s="33">
        <v>14166.67</v>
      </c>
      <c r="N17" s="33">
        <v>14166.67</v>
      </c>
      <c r="O17" s="33">
        <v>14166.67</v>
      </c>
      <c r="P17" s="33">
        <v>14166.67</v>
      </c>
      <c r="Q17" s="33">
        <v>14166.67</v>
      </c>
      <c r="R17" s="33">
        <v>14166.67</v>
      </c>
      <c r="S17" s="33">
        <v>14166.67</v>
      </c>
      <c r="T17" s="33">
        <v>14166.67</v>
      </c>
      <c r="U17" s="33">
        <v>14166.67</v>
      </c>
      <c r="V17" s="33">
        <v>14166.67</v>
      </c>
      <c r="W17" s="33">
        <v>14166.67</v>
      </c>
      <c r="X17" s="33">
        <v>14166.67</v>
      </c>
      <c r="Y17" s="33">
        <v>14166.67</v>
      </c>
      <c r="Z17" s="33">
        <v>14166.67</v>
      </c>
      <c r="AA17" s="33">
        <v>14166.67</v>
      </c>
      <c r="AB17" s="33">
        <v>14166.67</v>
      </c>
      <c r="AC17" s="33">
        <v>14166.67</v>
      </c>
      <c r="AD17" s="33">
        <v>14166.67</v>
      </c>
      <c r="AE17" s="33">
        <v>14166.67</v>
      </c>
      <c r="AF17" s="33">
        <v>14166.67</v>
      </c>
      <c r="AG17" s="33">
        <v>14166.67</v>
      </c>
      <c r="AH17" s="33">
        <v>14166.67</v>
      </c>
      <c r="AI17" s="33">
        <v>14166.67</v>
      </c>
      <c r="AJ17" s="33">
        <v>14166.67</v>
      </c>
      <c r="AK17" s="33">
        <v>14166.67</v>
      </c>
      <c r="AL17" s="33">
        <v>14166.67</v>
      </c>
      <c r="AM17" s="33">
        <v>14166.67</v>
      </c>
      <c r="AN17" s="33">
        <v>14166.67</v>
      </c>
      <c r="AO17" s="33">
        <v>14166.67</v>
      </c>
      <c r="AP17" s="33">
        <v>14166.67</v>
      </c>
      <c r="AQ17" s="33">
        <v>14166.67</v>
      </c>
      <c r="AR17" s="33">
        <v>14166.67</v>
      </c>
      <c r="AS17" s="33">
        <v>14166.67</v>
      </c>
      <c r="AT17" s="33">
        <v>14166.67</v>
      </c>
      <c r="AU17" s="33">
        <v>14166.67</v>
      </c>
      <c r="AV17" s="33">
        <v>14166.67</v>
      </c>
      <c r="AW17" s="33">
        <v>14166.67</v>
      </c>
    </row>
    <row r="18" spans="1:49" x14ac:dyDescent="0.25">
      <c r="A18" s="3" t="s">
        <v>189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</row>
    <row r="19" spans="1:49" x14ac:dyDescent="0.25">
      <c r="A19" s="3" t="s">
        <v>190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</row>
    <row r="20" spans="1:49" x14ac:dyDescent="0.25">
      <c r="A20" s="14" t="s">
        <v>191</v>
      </c>
      <c r="B20" s="34">
        <v>14166.67</v>
      </c>
      <c r="C20" s="34">
        <v>14166.67</v>
      </c>
      <c r="D20" s="34">
        <v>14166.67</v>
      </c>
      <c r="E20" s="34">
        <v>14166.67</v>
      </c>
      <c r="F20" s="34">
        <v>14166.67</v>
      </c>
      <c r="G20" s="34">
        <v>14166.67</v>
      </c>
      <c r="H20" s="34">
        <v>14166.67</v>
      </c>
      <c r="I20" s="34">
        <v>14166.67</v>
      </c>
      <c r="J20" s="34">
        <v>14166.67</v>
      </c>
      <c r="K20" s="34">
        <v>14166.67</v>
      </c>
      <c r="L20" s="34">
        <v>14166.67</v>
      </c>
      <c r="M20" s="34">
        <v>14166.67</v>
      </c>
      <c r="N20" s="34">
        <v>14166.67</v>
      </c>
      <c r="O20" s="34">
        <v>14166.67</v>
      </c>
      <c r="P20" s="34">
        <v>14166.67</v>
      </c>
      <c r="Q20" s="34">
        <v>14166.67</v>
      </c>
      <c r="R20" s="34">
        <v>14166.67</v>
      </c>
      <c r="S20" s="34">
        <v>14166.67</v>
      </c>
      <c r="T20" s="34">
        <v>14166.67</v>
      </c>
      <c r="U20" s="34">
        <v>14166.67</v>
      </c>
      <c r="V20" s="34">
        <v>14166.67</v>
      </c>
      <c r="W20" s="34">
        <v>14166.67</v>
      </c>
      <c r="X20" s="34">
        <v>14166.67</v>
      </c>
      <c r="Y20" s="34">
        <v>14166.67</v>
      </c>
      <c r="Z20" s="34">
        <v>14166.67</v>
      </c>
      <c r="AA20" s="34">
        <v>14166.67</v>
      </c>
      <c r="AB20" s="34">
        <v>14166.67</v>
      </c>
      <c r="AC20" s="34">
        <v>14166.67</v>
      </c>
      <c r="AD20" s="34">
        <v>14166.67</v>
      </c>
      <c r="AE20" s="34">
        <v>14166.67</v>
      </c>
      <c r="AF20" s="34">
        <v>14166.67</v>
      </c>
      <c r="AG20" s="34">
        <v>14166.67</v>
      </c>
      <c r="AH20" s="34">
        <v>14166.67</v>
      </c>
      <c r="AI20" s="34">
        <v>14166.67</v>
      </c>
      <c r="AJ20" s="34">
        <v>14166.67</v>
      </c>
      <c r="AK20" s="34">
        <v>14166.67</v>
      </c>
      <c r="AL20" s="34">
        <v>14166.67</v>
      </c>
      <c r="AM20" s="34">
        <v>14166.67</v>
      </c>
      <c r="AN20" s="34">
        <v>14166.67</v>
      </c>
      <c r="AO20" s="34">
        <v>14166.67</v>
      </c>
      <c r="AP20" s="34">
        <v>14166.67</v>
      </c>
      <c r="AQ20" s="34">
        <v>14166.67</v>
      </c>
      <c r="AR20" s="34">
        <v>14166.67</v>
      </c>
      <c r="AS20" s="34">
        <v>14166.67</v>
      </c>
      <c r="AT20" s="34">
        <v>14166.67</v>
      </c>
      <c r="AU20" s="34">
        <v>14166.67</v>
      </c>
      <c r="AV20" s="34">
        <v>14166.67</v>
      </c>
      <c r="AW20" s="34">
        <v>14166.67</v>
      </c>
    </row>
    <row r="21" spans="1:49" x14ac:dyDescent="0.25">
      <c r="A21" s="3" t="s">
        <v>192</v>
      </c>
      <c r="B21" s="8">
        <v>1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8">
        <v>1</v>
      </c>
      <c r="AW21" s="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8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8" customWidth="1"/>
    <col min="3" max="4" width="16" customWidth="1"/>
    <col min="5" max="5" width="18" customWidth="1"/>
  </cols>
  <sheetData>
    <row r="1" spans="1:5" x14ac:dyDescent="0.25">
      <c r="A1" s="1" t="s">
        <v>128</v>
      </c>
      <c r="B1" s="1"/>
      <c r="C1" s="1"/>
      <c r="D1" s="1"/>
      <c r="E1" s="1"/>
    </row>
    <row r="2" spans="1:5" x14ac:dyDescent="0.25">
      <c r="A2" s="14" t="s">
        <v>134</v>
      </c>
      <c r="B2" s="14" t="s">
        <v>193</v>
      </c>
      <c r="C2" s="14" t="s">
        <v>194</v>
      </c>
      <c r="D2" s="14" t="s">
        <v>195</v>
      </c>
      <c r="E2" s="14" t="s">
        <v>196</v>
      </c>
    </row>
    <row r="3" spans="1:5" x14ac:dyDescent="0.25">
      <c r="A3" s="35">
        <v>46023</v>
      </c>
      <c r="B3" s="33">
        <v>-3000000</v>
      </c>
      <c r="C3" s="36">
        <v>0</v>
      </c>
      <c r="D3" s="37">
        <v>1</v>
      </c>
      <c r="E3" s="33">
        <v>-3000000</v>
      </c>
    </row>
    <row r="4" spans="1:5" x14ac:dyDescent="0.25">
      <c r="A4" s="35">
        <v>46054</v>
      </c>
      <c r="B4" s="33">
        <v>14166.67</v>
      </c>
      <c r="C4" s="36">
        <v>0.08493150684931507</v>
      </c>
      <c r="D4" s="37">
        <v>0.9987412760460963</v>
      </c>
      <c r="E4" s="33">
        <v>14148.83807312395</v>
      </c>
    </row>
    <row r="5" spans="1:5" x14ac:dyDescent="0.25">
      <c r="A5" s="35">
        <v>46082</v>
      </c>
      <c r="B5" s="33">
        <v>14166.67</v>
      </c>
      <c r="C5" s="36">
        <v>0.16164383561643836</v>
      </c>
      <c r="D5" s="37">
        <v>0.9976057259566041</v>
      </c>
      <c r="E5" s="33">
        <v>14132.751109737645</v>
      </c>
    </row>
    <row r="6" spans="1:5" x14ac:dyDescent="0.25">
      <c r="A6" s="35">
        <v>46113</v>
      </c>
      <c r="B6" s="33">
        <v>14166.67</v>
      </c>
      <c r="C6" s="36">
        <v>0.2465753424657534</v>
      </c>
      <c r="D6" s="37">
        <v>0.9963500157327909</v>
      </c>
      <c r="E6" s="33">
        <v>14114.961877381256</v>
      </c>
    </row>
    <row r="7" spans="1:5" x14ac:dyDescent="0.25">
      <c r="A7" s="35">
        <v>46143</v>
      </c>
      <c r="B7" s="33">
        <v>14166.67</v>
      </c>
      <c r="C7" s="36">
        <v>0.3287671232876712</v>
      </c>
      <c r="D7" s="37">
        <v>0.9951363172453891</v>
      </c>
      <c r="E7" s="33">
        <v>14097.767811430736</v>
      </c>
    </row>
    <row r="8" spans="1:5" x14ac:dyDescent="0.25">
      <c r="A8" s="35">
        <v>46174</v>
      </c>
      <c r="B8" s="33">
        <v>14166.67</v>
      </c>
      <c r="C8" s="36">
        <v>0.4136986301369863</v>
      </c>
      <c r="D8" s="37">
        <v>0.9938837153254728</v>
      </c>
      <c r="E8" s="33">
        <v>14080.022613389916</v>
      </c>
    </row>
    <row r="9" spans="1:5" x14ac:dyDescent="0.25">
      <c r="A9" s="35">
        <v>46204</v>
      </c>
      <c r="B9" s="33">
        <v>14166.67</v>
      </c>
      <c r="C9" s="36">
        <v>0.4958904109589041</v>
      </c>
      <c r="D9" s="37">
        <v>0.9926730211488316</v>
      </c>
      <c r="E9" s="33">
        <v>14062.871108518519</v>
      </c>
    </row>
    <row r="10" spans="1:5" x14ac:dyDescent="0.25">
      <c r="A10" s="35">
        <v>46235</v>
      </c>
      <c r="B10" s="33">
        <v>14166.67</v>
      </c>
      <c r="C10" s="36">
        <v>0.5808219178082191</v>
      </c>
      <c r="D10" s="37">
        <v>0.9914235198387177</v>
      </c>
      <c r="E10" s="33">
        <v>14045.169835793567</v>
      </c>
    </row>
    <row r="11" spans="1:5" x14ac:dyDescent="0.25">
      <c r="A11" s="35">
        <v>46266</v>
      </c>
      <c r="B11" s="33">
        <v>14166.67</v>
      </c>
      <c r="C11" s="36">
        <v>0.6657534246575343</v>
      </c>
      <c r="D11" s="37">
        <v>0.9901755913058331</v>
      </c>
      <c r="E11" s="33">
        <v>14027.490844084607</v>
      </c>
    </row>
    <row r="12" spans="1:5" x14ac:dyDescent="0.25">
      <c r="A12" s="35">
        <v>46296</v>
      </c>
      <c r="B12" s="33">
        <v>14166.67</v>
      </c>
      <c r="C12" s="36">
        <v>0.7479452054794521</v>
      </c>
      <c r="D12" s="37">
        <v>0.9889694141608</v>
      </c>
      <c r="E12" s="33">
        <v>14010.40333050938</v>
      </c>
    </row>
    <row r="13" spans="1:5" x14ac:dyDescent="0.25">
      <c r="A13" s="35">
        <v>46327</v>
      </c>
      <c r="B13" s="33">
        <v>14166.67</v>
      </c>
      <c r="C13" s="36">
        <v>0.8328767123287671</v>
      </c>
      <c r="D13" s="37">
        <v>0.9877245746695177</v>
      </c>
      <c r="E13" s="33">
        <v>13992.768100233416</v>
      </c>
    </row>
    <row r="14" spans="1:5" x14ac:dyDescent="0.25">
      <c r="A14" s="35">
        <v>46357</v>
      </c>
      <c r="B14" s="33">
        <v>14166.67</v>
      </c>
      <c r="C14" s="36">
        <v>0.915068493150685</v>
      </c>
      <c r="D14" s="37">
        <v>0.9865213832174009</v>
      </c>
      <c r="E14" s="33">
        <v>13975.722883984457</v>
      </c>
    </row>
    <row r="15" spans="1:5" x14ac:dyDescent="0.25">
      <c r="A15" s="35">
        <v>46388</v>
      </c>
      <c r="B15" s="33">
        <v>14166.67</v>
      </c>
      <c r="C15" s="36">
        <v>1</v>
      </c>
      <c r="D15" s="37">
        <v>0.9852796251213071</v>
      </c>
      <c r="E15" s="33">
        <v>13958.131306817268</v>
      </c>
    </row>
    <row r="16" spans="1:5" x14ac:dyDescent="0.25">
      <c r="A16" s="35">
        <v>46419</v>
      </c>
      <c r="B16" s="33">
        <v>14166.67</v>
      </c>
      <c r="C16" s="36">
        <v>1.084931506849315</v>
      </c>
      <c r="D16" s="37">
        <v>0.9840394300558736</v>
      </c>
      <c r="E16" s="33">
        <v>13940.561872589642</v>
      </c>
    </row>
    <row r="17" spans="1:5" x14ac:dyDescent="0.25">
      <c r="A17" s="35">
        <v>46447</v>
      </c>
      <c r="B17" s="33">
        <v>14166.67</v>
      </c>
      <c r="C17" s="36">
        <v>1.1616438356164382</v>
      </c>
      <c r="D17" s="37">
        <v>0.9829205956893923</v>
      </c>
      <c r="E17" s="33">
        <v>13924.711715335043</v>
      </c>
    </row>
    <row r="18" spans="1:5" x14ac:dyDescent="0.25">
      <c r="A18" s="35">
        <v>46478</v>
      </c>
      <c r="B18" s="33">
        <v>14166.67</v>
      </c>
      <c r="C18" s="36">
        <v>1.2465753424657535</v>
      </c>
      <c r="D18" s="37">
        <v>0.9816833699908126</v>
      </c>
      <c r="E18" s="33">
        <v>13907.184347147746</v>
      </c>
    </row>
    <row r="19" spans="1:5" x14ac:dyDescent="0.25">
      <c r="A19" s="35">
        <v>46508</v>
      </c>
      <c r="B19" s="33">
        <v>14166.67</v>
      </c>
      <c r="C19" s="36">
        <v>1.3287671232876712</v>
      </c>
      <c r="D19" s="37">
        <v>0.9804875376001351</v>
      </c>
      <c r="E19" s="33">
        <v>13890.243384293706</v>
      </c>
    </row>
    <row r="20" spans="1:5" x14ac:dyDescent="0.25">
      <c r="A20" s="35">
        <v>46539</v>
      </c>
      <c r="B20" s="33">
        <v>14166.67</v>
      </c>
      <c r="C20" s="36">
        <v>1.4136986301369863</v>
      </c>
      <c r="D20" s="37">
        <v>0.9792533744500537</v>
      </c>
      <c r="E20" s="33">
        <v>13872.759402220341</v>
      </c>
    </row>
    <row r="21" spans="1:5" x14ac:dyDescent="0.25">
      <c r="A21" s="35">
        <v>46569</v>
      </c>
      <c r="B21" s="33">
        <v>14166.67</v>
      </c>
      <c r="C21" s="36">
        <v>1.4958904109589042</v>
      </c>
      <c r="D21" s="37">
        <v>0.9780605021455561</v>
      </c>
      <c r="E21" s="33">
        <v>13855.860373930385</v>
      </c>
    </row>
    <row r="22" spans="1:5" x14ac:dyDescent="0.25">
      <c r="A22" s="35">
        <v>46600</v>
      </c>
      <c r="B22" s="33">
        <v>14166.67</v>
      </c>
      <c r="C22" s="36">
        <v>1.5808219178082192</v>
      </c>
      <c r="D22" s="37">
        <v>0.9768293939631385</v>
      </c>
      <c r="E22" s="33">
        <v>13838.419670575775</v>
      </c>
    </row>
    <row r="23" spans="1:5" x14ac:dyDescent="0.25">
      <c r="A23" s="35">
        <v>46631</v>
      </c>
      <c r="B23" s="33">
        <v>14166.67</v>
      </c>
      <c r="C23" s="36">
        <v>1.6657534246575343</v>
      </c>
      <c r="D23" s="37">
        <v>0.9755998354060799</v>
      </c>
      <c r="E23" s="33">
        <v>13821.000920252249</v>
      </c>
    </row>
    <row r="24" spans="1:5" x14ac:dyDescent="0.25">
      <c r="A24" s="35">
        <v>46661</v>
      </c>
      <c r="B24" s="33">
        <v>14166.67</v>
      </c>
      <c r="C24" s="36">
        <v>1.747945205479452</v>
      </c>
      <c r="D24" s="37">
        <v>0.9744114136407916</v>
      </c>
      <c r="E24" s="33">
        <v>13804.164941282594</v>
      </c>
    </row>
    <row r="25" spans="1:5" x14ac:dyDescent="0.25">
      <c r="A25" s="35">
        <v>46692</v>
      </c>
      <c r="B25" s="33">
        <v>14166.67</v>
      </c>
      <c r="C25" s="36">
        <v>1.832876712328767</v>
      </c>
      <c r="D25" s="37">
        <v>0.9731848986534849</v>
      </c>
      <c r="E25" s="33">
        <v>13786.789308207364</v>
      </c>
    </row>
    <row r="26" spans="1:5" x14ac:dyDescent="0.25">
      <c r="A26" s="35">
        <v>46722</v>
      </c>
      <c r="B26" s="33">
        <v>14166.67</v>
      </c>
      <c r="C26" s="36">
        <v>1.915068493150685</v>
      </c>
      <c r="D26" s="37">
        <v>0.9719994186305941</v>
      </c>
      <c r="E26" s="33">
        <v>13769.995003931479</v>
      </c>
    </row>
    <row r="27" spans="1:5" x14ac:dyDescent="0.25">
      <c r="A27" s="35">
        <v>46753</v>
      </c>
      <c r="B27" s="33">
        <v>14166.67</v>
      </c>
      <c r="C27" s="36">
        <v>2</v>
      </c>
      <c r="D27" s="37">
        <v>0.9707759396791833</v>
      </c>
      <c r="E27" s="33">
        <v>13752.662381374896</v>
      </c>
    </row>
    <row r="28" spans="1:5" x14ac:dyDescent="0.25">
      <c r="A28" s="35">
        <v>46784</v>
      </c>
      <c r="B28" s="33">
        <v>14166.67</v>
      </c>
      <c r="C28" s="36">
        <v>2.084931506849315</v>
      </c>
      <c r="D28" s="37">
        <v>0.9695540007500358</v>
      </c>
      <c r="E28" s="33">
        <v>13735.351575805511</v>
      </c>
    </row>
    <row r="29" spans="1:5" x14ac:dyDescent="0.25">
      <c r="A29" s="35">
        <v>46813</v>
      </c>
      <c r="B29" s="33">
        <v>14166.67</v>
      </c>
      <c r="C29" s="36">
        <v>2.164383561643836</v>
      </c>
      <c r="D29" s="37">
        <v>0.9684122890662034</v>
      </c>
      <c r="E29" s="33">
        <v>13719.177323145512</v>
      </c>
    </row>
    <row r="30" spans="1:5" x14ac:dyDescent="0.25">
      <c r="A30" s="35">
        <v>46844</v>
      </c>
      <c r="B30" s="33">
        <v>14166.67</v>
      </c>
      <c r="C30" s="36">
        <v>2.249315068493151</v>
      </c>
      <c r="D30" s="37">
        <v>0.967193325320701</v>
      </c>
      <c r="E30" s="33">
        <v>13701.908666021016</v>
      </c>
    </row>
    <row r="31" spans="1:5" x14ac:dyDescent="0.25">
      <c r="A31" s="35">
        <v>46874</v>
      </c>
      <c r="B31" s="33">
        <v>14166.67</v>
      </c>
      <c r="C31" s="36">
        <v>2.3315068493150686</v>
      </c>
      <c r="D31" s="37">
        <v>0.9660151439010886</v>
      </c>
      <c r="E31" s="33">
        <v>13685.217758649234</v>
      </c>
    </row>
    <row r="32" spans="1:5" x14ac:dyDescent="0.25">
      <c r="A32" s="35">
        <v>46905</v>
      </c>
      <c r="B32" s="33">
        <v>14166.67</v>
      </c>
      <c r="C32" s="36">
        <v>2.4164383561643836</v>
      </c>
      <c r="D32" s="37">
        <v>0.9647991974996265</v>
      </c>
      <c r="E32" s="33">
        <v>13667.991847242034</v>
      </c>
    </row>
    <row r="33" spans="1:5" x14ac:dyDescent="0.25">
      <c r="A33" s="35">
        <v>46935</v>
      </c>
      <c r="B33" s="33">
        <v>14166.67</v>
      </c>
      <c r="C33" s="36">
        <v>2.4986301369863013</v>
      </c>
      <c r="D33" s="37">
        <v>0.9636239324741217</v>
      </c>
      <c r="E33" s="33">
        <v>13651.342255463165</v>
      </c>
    </row>
    <row r="34" spans="1:5" x14ac:dyDescent="0.25">
      <c r="A34" s="35">
        <v>46966</v>
      </c>
      <c r="B34" s="33">
        <v>14166.67</v>
      </c>
      <c r="C34" s="36">
        <v>2.5835616438356164</v>
      </c>
      <c r="D34" s="37">
        <v>0.9624109959477617</v>
      </c>
      <c r="E34" s="33">
        <v>13634.158983963278</v>
      </c>
    </row>
    <row r="35" spans="1:5" x14ac:dyDescent="0.25">
      <c r="A35" s="35">
        <v>46997</v>
      </c>
      <c r="B35" s="33">
        <v>14166.67</v>
      </c>
      <c r="C35" s="36">
        <v>2.6684931506849314</v>
      </c>
      <c r="D35" s="37">
        <v>0.961199586173662</v>
      </c>
      <c r="E35" s="33">
        <v>13616.997341458831</v>
      </c>
    </row>
    <row r="36" spans="1:5" x14ac:dyDescent="0.25">
      <c r="A36" s="35">
        <v>47027</v>
      </c>
      <c r="B36" s="33">
        <v>14166.67</v>
      </c>
      <c r="C36" s="36">
        <v>2.750684931506849</v>
      </c>
      <c r="D36" s="37">
        <v>0.9600287059956029</v>
      </c>
      <c r="E36" s="33">
        <v>13600.409868366727</v>
      </c>
    </row>
    <row r="37" spans="1:5" x14ac:dyDescent="0.25">
      <c r="A37" s="35">
        <v>47058</v>
      </c>
      <c r="B37" s="33">
        <v>14166.67</v>
      </c>
      <c r="C37" s="36">
        <v>2.835616438356164</v>
      </c>
      <c r="D37" s="37">
        <v>0.958820294866931</v>
      </c>
      <c r="E37" s="33">
        <v>13583.290706682505</v>
      </c>
    </row>
    <row r="38" spans="1:5" x14ac:dyDescent="0.25">
      <c r="A38" s="35">
        <v>47088</v>
      </c>
      <c r="B38" s="33">
        <v>14166.67</v>
      </c>
      <c r="C38" s="36">
        <v>2.9178082191780823</v>
      </c>
      <c r="D38" s="37">
        <v>0.9576523130099585</v>
      </c>
      <c r="E38" s="33">
        <v>13566.744293148788</v>
      </c>
    </row>
    <row r="39" spans="1:5" x14ac:dyDescent="0.25">
      <c r="A39" s="35">
        <v>47119</v>
      </c>
      <c r="B39" s="33">
        <v>2629551.2853846154</v>
      </c>
      <c r="C39" s="36">
        <v>3.0027397260273974</v>
      </c>
      <c r="D39" s="37">
        <v>0.9564468931040614</v>
      </c>
      <c r="E39" s="33">
        <v>2515026.1571639064</v>
      </c>
    </row>
    <row r="40" spans="1:5" x14ac:dyDescent="0.25">
      <c r="A40" s="14" t="s">
        <v>197</v>
      </c>
      <c r="B40" s="38">
        <v>0.014940301720824263</v>
      </c>
      <c r="C40" s="39"/>
      <c r="D40" s="39"/>
      <c r="E40" s="39"/>
    </row>
    <row r="41" spans="1:2" x14ac:dyDescent="0.25">
      <c r="A41" s="3" t="s">
        <v>198</v>
      </c>
      <c r="B41" s="33">
        <v>-1.3969838619232178e-9</v>
      </c>
    </row>
    <row r="42" spans="1:2" x14ac:dyDescent="0.25">
      <c r="A42" s="3" t="s">
        <v>199</v>
      </c>
      <c r="B42" s="8">
        <f>XIRR(B3:B39,A3:A39)</f>
        <v>0.014940301720824263</v>
      </c>
    </row>
    <row r="43" spans="1:2" x14ac:dyDescent="0.25">
      <c r="A43" s="3" t="s">
        <v>200</v>
      </c>
      <c r="B43" s="33">
        <f>SUMPRODUCT(B3:B39/(1+(0.014940301720824263))^((A3:A39-A3)/365))</f>
        <v>-1.3969838619232178e-9</v>
      </c>
    </row>
    <row r="45" spans="1:5" x14ac:dyDescent="0.25">
      <c r="A45" s="1" t="s">
        <v>129</v>
      </c>
      <c r="B45" s="1"/>
      <c r="C45" s="1"/>
      <c r="D45" s="1"/>
      <c r="E45" s="1"/>
    </row>
    <row r="46" spans="1:5" x14ac:dyDescent="0.25">
      <c r="A46" s="14" t="s">
        <v>134</v>
      </c>
      <c r="B46" s="14" t="s">
        <v>193</v>
      </c>
      <c r="C46" s="14" t="s">
        <v>194</v>
      </c>
      <c r="D46" s="14" t="s">
        <v>195</v>
      </c>
      <c r="E46" s="14" t="s">
        <v>196</v>
      </c>
    </row>
    <row r="47" spans="1:5" x14ac:dyDescent="0.25">
      <c r="A47" s="35">
        <v>46023</v>
      </c>
      <c r="B47" s="33">
        <v>-3000000</v>
      </c>
      <c r="C47" s="36">
        <v>0</v>
      </c>
      <c r="D47" s="37">
        <v>1</v>
      </c>
      <c r="E47" s="33">
        <v>-3000000</v>
      </c>
    </row>
    <row r="48" spans="1:5" x14ac:dyDescent="0.25">
      <c r="A48" s="35">
        <v>46054</v>
      </c>
      <c r="B48" s="33">
        <v>14166.67</v>
      </c>
      <c r="C48" s="36">
        <v>0.08493150684931507</v>
      </c>
      <c r="D48" s="37">
        <v>0.9987412760460963</v>
      </c>
      <c r="E48" s="33">
        <v>14148.83807312395</v>
      </c>
    </row>
    <row r="49" spans="1:5" x14ac:dyDescent="0.25">
      <c r="A49" s="35">
        <v>46082</v>
      </c>
      <c r="B49" s="33">
        <v>14166.67</v>
      </c>
      <c r="C49" s="36">
        <v>0.16164383561643836</v>
      </c>
      <c r="D49" s="37">
        <v>0.9976057259566041</v>
      </c>
      <c r="E49" s="33">
        <v>14132.751109737645</v>
      </c>
    </row>
    <row r="50" spans="1:5" x14ac:dyDescent="0.25">
      <c r="A50" s="35">
        <v>46113</v>
      </c>
      <c r="B50" s="33">
        <v>14166.67</v>
      </c>
      <c r="C50" s="36">
        <v>0.2465753424657534</v>
      </c>
      <c r="D50" s="37">
        <v>0.9963500157327909</v>
      </c>
      <c r="E50" s="33">
        <v>14114.961877381256</v>
      </c>
    </row>
    <row r="51" spans="1:5" x14ac:dyDescent="0.25">
      <c r="A51" s="35">
        <v>46143</v>
      </c>
      <c r="B51" s="33">
        <v>14166.67</v>
      </c>
      <c r="C51" s="36">
        <v>0.3287671232876712</v>
      </c>
      <c r="D51" s="37">
        <v>0.9951363172453891</v>
      </c>
      <c r="E51" s="33">
        <v>14097.767811430736</v>
      </c>
    </row>
    <row r="52" spans="1:5" x14ac:dyDescent="0.25">
      <c r="A52" s="35">
        <v>46174</v>
      </c>
      <c r="B52" s="33">
        <v>14166.67</v>
      </c>
      <c r="C52" s="36">
        <v>0.4136986301369863</v>
      </c>
      <c r="D52" s="37">
        <v>0.9938837153254728</v>
      </c>
      <c r="E52" s="33">
        <v>14080.022613389916</v>
      </c>
    </row>
    <row r="53" spans="1:5" x14ac:dyDescent="0.25">
      <c r="A53" s="35">
        <v>46204</v>
      </c>
      <c r="B53" s="33">
        <v>14166.67</v>
      </c>
      <c r="C53" s="36">
        <v>0.4958904109589041</v>
      </c>
      <c r="D53" s="37">
        <v>0.9926730211488316</v>
      </c>
      <c r="E53" s="33">
        <v>14062.871108518519</v>
      </c>
    </row>
    <row r="54" spans="1:5" x14ac:dyDescent="0.25">
      <c r="A54" s="35">
        <v>46235</v>
      </c>
      <c r="B54" s="33">
        <v>14166.67</v>
      </c>
      <c r="C54" s="36">
        <v>0.5808219178082191</v>
      </c>
      <c r="D54" s="37">
        <v>0.9914235198387177</v>
      </c>
      <c r="E54" s="33">
        <v>14045.169835793567</v>
      </c>
    </row>
    <row r="55" spans="1:5" x14ac:dyDescent="0.25">
      <c r="A55" s="35">
        <v>46266</v>
      </c>
      <c r="B55" s="33">
        <v>14166.67</v>
      </c>
      <c r="C55" s="36">
        <v>0.6657534246575343</v>
      </c>
      <c r="D55" s="37">
        <v>0.9901755913058331</v>
      </c>
      <c r="E55" s="33">
        <v>14027.490844084607</v>
      </c>
    </row>
    <row r="56" spans="1:5" x14ac:dyDescent="0.25">
      <c r="A56" s="35">
        <v>46296</v>
      </c>
      <c r="B56" s="33">
        <v>14166.67</v>
      </c>
      <c r="C56" s="36">
        <v>0.7479452054794521</v>
      </c>
      <c r="D56" s="37">
        <v>0.9889694141608</v>
      </c>
      <c r="E56" s="33">
        <v>14010.40333050938</v>
      </c>
    </row>
    <row r="57" spans="1:5" x14ac:dyDescent="0.25">
      <c r="A57" s="35">
        <v>46327</v>
      </c>
      <c r="B57" s="33">
        <v>14166.67</v>
      </c>
      <c r="C57" s="36">
        <v>0.8328767123287671</v>
      </c>
      <c r="D57" s="37">
        <v>0.9877245746695177</v>
      </c>
      <c r="E57" s="33">
        <v>13992.768100233416</v>
      </c>
    </row>
    <row r="58" spans="1:5" x14ac:dyDescent="0.25">
      <c r="A58" s="35">
        <v>46357</v>
      </c>
      <c r="B58" s="33">
        <v>14166.67</v>
      </c>
      <c r="C58" s="36">
        <v>0.915068493150685</v>
      </c>
      <c r="D58" s="37">
        <v>0.9865213832174009</v>
      </c>
      <c r="E58" s="33">
        <v>13975.722883984457</v>
      </c>
    </row>
    <row r="59" spans="1:5" x14ac:dyDescent="0.25">
      <c r="A59" s="35">
        <v>46388</v>
      </c>
      <c r="B59" s="33">
        <v>14166.67</v>
      </c>
      <c r="C59" s="36">
        <v>1</v>
      </c>
      <c r="D59" s="37">
        <v>0.9852796251213071</v>
      </c>
      <c r="E59" s="33">
        <v>13958.131306817268</v>
      </c>
    </row>
    <row r="60" spans="1:5" x14ac:dyDescent="0.25">
      <c r="A60" s="35">
        <v>46419</v>
      </c>
      <c r="B60" s="33">
        <v>14166.67</v>
      </c>
      <c r="C60" s="36">
        <v>1.084931506849315</v>
      </c>
      <c r="D60" s="37">
        <v>0.9840394300558736</v>
      </c>
      <c r="E60" s="33">
        <v>13940.561872589642</v>
      </c>
    </row>
    <row r="61" spans="1:5" x14ac:dyDescent="0.25">
      <c r="A61" s="35">
        <v>46447</v>
      </c>
      <c r="B61" s="33">
        <v>14166.67</v>
      </c>
      <c r="C61" s="36">
        <v>1.1616438356164382</v>
      </c>
      <c r="D61" s="37">
        <v>0.9829205956893923</v>
      </c>
      <c r="E61" s="33">
        <v>13924.711715335043</v>
      </c>
    </row>
    <row r="62" spans="1:5" x14ac:dyDescent="0.25">
      <c r="A62" s="35">
        <v>46478</v>
      </c>
      <c r="B62" s="33">
        <v>14166.67</v>
      </c>
      <c r="C62" s="36">
        <v>1.2465753424657535</v>
      </c>
      <c r="D62" s="37">
        <v>0.9816833699908126</v>
      </c>
      <c r="E62" s="33">
        <v>13907.184347147746</v>
      </c>
    </row>
    <row r="63" spans="1:5" x14ac:dyDescent="0.25">
      <c r="A63" s="35">
        <v>46508</v>
      </c>
      <c r="B63" s="33">
        <v>14166.67</v>
      </c>
      <c r="C63" s="36">
        <v>1.3287671232876712</v>
      </c>
      <c r="D63" s="37">
        <v>0.9804875376001351</v>
      </c>
      <c r="E63" s="33">
        <v>13890.243384293706</v>
      </c>
    </row>
    <row r="64" spans="1:5" x14ac:dyDescent="0.25">
      <c r="A64" s="35">
        <v>46539</v>
      </c>
      <c r="B64" s="33">
        <v>14166.67</v>
      </c>
      <c r="C64" s="36">
        <v>1.4136986301369863</v>
      </c>
      <c r="D64" s="37">
        <v>0.9792533744500537</v>
      </c>
      <c r="E64" s="33">
        <v>13872.759402220341</v>
      </c>
    </row>
    <row r="65" spans="1:5" x14ac:dyDescent="0.25">
      <c r="A65" s="35">
        <v>46569</v>
      </c>
      <c r="B65" s="33">
        <v>14166.67</v>
      </c>
      <c r="C65" s="36">
        <v>1.4958904109589042</v>
      </c>
      <c r="D65" s="37">
        <v>0.9780605021455561</v>
      </c>
      <c r="E65" s="33">
        <v>13855.860373930385</v>
      </c>
    </row>
    <row r="66" spans="1:5" x14ac:dyDescent="0.25">
      <c r="A66" s="35">
        <v>46600</v>
      </c>
      <c r="B66" s="33">
        <v>14166.67</v>
      </c>
      <c r="C66" s="36">
        <v>1.5808219178082192</v>
      </c>
      <c r="D66" s="37">
        <v>0.9768293939631385</v>
      </c>
      <c r="E66" s="33">
        <v>13838.419670575775</v>
      </c>
    </row>
    <row r="67" spans="1:5" x14ac:dyDescent="0.25">
      <c r="A67" s="35">
        <v>46631</v>
      </c>
      <c r="B67" s="33">
        <v>14166.67</v>
      </c>
      <c r="C67" s="36">
        <v>1.6657534246575343</v>
      </c>
      <c r="D67" s="37">
        <v>0.9755998354060799</v>
      </c>
      <c r="E67" s="33">
        <v>13821.000920252249</v>
      </c>
    </row>
    <row r="68" spans="1:5" x14ac:dyDescent="0.25">
      <c r="A68" s="35">
        <v>46661</v>
      </c>
      <c r="B68" s="33">
        <v>14166.67</v>
      </c>
      <c r="C68" s="36">
        <v>1.747945205479452</v>
      </c>
      <c r="D68" s="37">
        <v>0.9744114136407916</v>
      </c>
      <c r="E68" s="33">
        <v>13804.164941282594</v>
      </c>
    </row>
    <row r="69" spans="1:5" x14ac:dyDescent="0.25">
      <c r="A69" s="35">
        <v>46692</v>
      </c>
      <c r="B69" s="33">
        <v>14166.67</v>
      </c>
      <c r="C69" s="36">
        <v>1.832876712328767</v>
      </c>
      <c r="D69" s="37">
        <v>0.9731848986534849</v>
      </c>
      <c r="E69" s="33">
        <v>13786.789308207364</v>
      </c>
    </row>
    <row r="70" spans="1:5" x14ac:dyDescent="0.25">
      <c r="A70" s="35">
        <v>46722</v>
      </c>
      <c r="B70" s="33">
        <v>14166.67</v>
      </c>
      <c r="C70" s="36">
        <v>1.915068493150685</v>
      </c>
      <c r="D70" s="37">
        <v>0.9719994186305941</v>
      </c>
      <c r="E70" s="33">
        <v>13769.995003931479</v>
      </c>
    </row>
    <row r="71" spans="1:5" x14ac:dyDescent="0.25">
      <c r="A71" s="35">
        <v>46753</v>
      </c>
      <c r="B71" s="33">
        <v>14166.67</v>
      </c>
      <c r="C71" s="36">
        <v>2</v>
      </c>
      <c r="D71" s="37">
        <v>0.9707759396791833</v>
      </c>
      <c r="E71" s="33">
        <v>13752.662381374896</v>
      </c>
    </row>
    <row r="72" spans="1:5" x14ac:dyDescent="0.25">
      <c r="A72" s="35">
        <v>46784</v>
      </c>
      <c r="B72" s="33">
        <v>14166.67</v>
      </c>
      <c r="C72" s="36">
        <v>2.084931506849315</v>
      </c>
      <c r="D72" s="37">
        <v>0.9695540007500358</v>
      </c>
      <c r="E72" s="33">
        <v>13735.351575805511</v>
      </c>
    </row>
    <row r="73" spans="1:5" x14ac:dyDescent="0.25">
      <c r="A73" s="35">
        <v>46813</v>
      </c>
      <c r="B73" s="33">
        <v>14166.67</v>
      </c>
      <c r="C73" s="36">
        <v>2.164383561643836</v>
      </c>
      <c r="D73" s="37">
        <v>0.9684122890662034</v>
      </c>
      <c r="E73" s="33">
        <v>13719.177323145512</v>
      </c>
    </row>
    <row r="74" spans="1:5" x14ac:dyDescent="0.25">
      <c r="A74" s="35">
        <v>46844</v>
      </c>
      <c r="B74" s="33">
        <v>14166.67</v>
      </c>
      <c r="C74" s="36">
        <v>2.249315068493151</v>
      </c>
      <c r="D74" s="37">
        <v>0.967193325320701</v>
      </c>
      <c r="E74" s="33">
        <v>13701.908666021016</v>
      </c>
    </row>
    <row r="75" spans="1:5" x14ac:dyDescent="0.25">
      <c r="A75" s="35">
        <v>46874</v>
      </c>
      <c r="B75" s="33">
        <v>14166.67</v>
      </c>
      <c r="C75" s="36">
        <v>2.3315068493150686</v>
      </c>
      <c r="D75" s="37">
        <v>0.9660151439010886</v>
      </c>
      <c r="E75" s="33">
        <v>13685.217758649234</v>
      </c>
    </row>
    <row r="76" spans="1:5" x14ac:dyDescent="0.25">
      <c r="A76" s="35">
        <v>46905</v>
      </c>
      <c r="B76" s="33">
        <v>14166.67</v>
      </c>
      <c r="C76" s="36">
        <v>2.4164383561643836</v>
      </c>
      <c r="D76" s="37">
        <v>0.9647991974996265</v>
      </c>
      <c r="E76" s="33">
        <v>13667.991847242034</v>
      </c>
    </row>
    <row r="77" spans="1:5" x14ac:dyDescent="0.25">
      <c r="A77" s="35">
        <v>46935</v>
      </c>
      <c r="B77" s="33">
        <v>14166.67</v>
      </c>
      <c r="C77" s="36">
        <v>2.4986301369863013</v>
      </c>
      <c r="D77" s="37">
        <v>0.9636239324741217</v>
      </c>
      <c r="E77" s="33">
        <v>13651.342255463165</v>
      </c>
    </row>
    <row r="78" spans="1:5" x14ac:dyDescent="0.25">
      <c r="A78" s="35">
        <v>46966</v>
      </c>
      <c r="B78" s="33">
        <v>14166.67</v>
      </c>
      <c r="C78" s="36">
        <v>2.5835616438356164</v>
      </c>
      <c r="D78" s="37">
        <v>0.9624109959477617</v>
      </c>
      <c r="E78" s="33">
        <v>13634.158983963278</v>
      </c>
    </row>
    <row r="79" spans="1:5" x14ac:dyDescent="0.25">
      <c r="A79" s="35">
        <v>46997</v>
      </c>
      <c r="B79" s="33">
        <v>14166.67</v>
      </c>
      <c r="C79" s="36">
        <v>2.6684931506849314</v>
      </c>
      <c r="D79" s="37">
        <v>0.961199586173662</v>
      </c>
      <c r="E79" s="33">
        <v>13616.997341458831</v>
      </c>
    </row>
    <row r="80" spans="1:5" x14ac:dyDescent="0.25">
      <c r="A80" s="35">
        <v>47027</v>
      </c>
      <c r="B80" s="33">
        <v>14166.67</v>
      </c>
      <c r="C80" s="36">
        <v>2.750684931506849</v>
      </c>
      <c r="D80" s="37">
        <v>0.9600287059956029</v>
      </c>
      <c r="E80" s="33">
        <v>13600.409868366727</v>
      </c>
    </row>
    <row r="81" spans="1:5" x14ac:dyDescent="0.25">
      <c r="A81" s="35">
        <v>47058</v>
      </c>
      <c r="B81" s="33">
        <v>14166.67</v>
      </c>
      <c r="C81" s="36">
        <v>2.835616438356164</v>
      </c>
      <c r="D81" s="37">
        <v>0.958820294866931</v>
      </c>
      <c r="E81" s="33">
        <v>13583.290706682505</v>
      </c>
    </row>
    <row r="82" spans="1:5" x14ac:dyDescent="0.25">
      <c r="A82" s="35">
        <v>47088</v>
      </c>
      <c r="B82" s="33">
        <v>14166.67</v>
      </c>
      <c r="C82" s="36">
        <v>2.9178082191780823</v>
      </c>
      <c r="D82" s="37">
        <v>0.9576523130099585</v>
      </c>
      <c r="E82" s="33">
        <v>13566.744293148788</v>
      </c>
    </row>
    <row r="83" spans="1:5" x14ac:dyDescent="0.25">
      <c r="A83" s="35">
        <v>47119</v>
      </c>
      <c r="B83" s="33">
        <v>2629551.2853846154</v>
      </c>
      <c r="C83" s="36">
        <v>3.0027397260273974</v>
      </c>
      <c r="D83" s="37">
        <v>0.9564468931040614</v>
      </c>
      <c r="E83" s="33">
        <v>2515026.1571639064</v>
      </c>
    </row>
    <row r="84" spans="1:5" x14ac:dyDescent="0.25">
      <c r="A84" s="14" t="s">
        <v>197</v>
      </c>
      <c r="B84" s="38">
        <v>0.014940301720824263</v>
      </c>
      <c r="C84" s="39"/>
      <c r="D84" s="39"/>
      <c r="E84" s="39"/>
    </row>
    <row r="85" spans="1:2" x14ac:dyDescent="0.25">
      <c r="A85" s="3" t="s">
        <v>198</v>
      </c>
      <c r="B85" s="33">
        <v>-1.3969838619232178e-9</v>
      </c>
    </row>
    <row r="86" spans="1:2" x14ac:dyDescent="0.25">
      <c r="A86" s="3" t="s">
        <v>199</v>
      </c>
      <c r="B86" s="8">
        <f>XIRR(B47:B83,A47:A83)</f>
        <v>0.014940301720824263</v>
      </c>
    </row>
    <row r="87" spans="1:2" x14ac:dyDescent="0.25">
      <c r="A87" s="3" t="s">
        <v>200</v>
      </c>
      <c r="B87" s="33">
        <f>SUMPRODUCT(B47:B83/(1+(0.014940301720824263))^((A47:A83-A47)/365))</f>
        <v>-1.3969838619232178e-9</v>
      </c>
    </row>
  </sheetData>
  <mergeCells count="2">
    <mergeCell ref="A1:E1"/>
    <mergeCell ref="A45:E45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89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48" customWidth="1"/>
    <col min="3" max="3" width="16" customWidth="1"/>
    <col min="4" max="5" width="70" customWidth="1"/>
  </cols>
  <sheetData>
    <row r="1" spans="1:5" x14ac:dyDescent="0.25">
      <c r="A1" s="1" t="s">
        <v>201</v>
      </c>
      <c r="B1" s="1" t="s">
        <v>202</v>
      </c>
      <c r="C1" s="1" t="s">
        <v>109</v>
      </c>
      <c r="D1" s="1" t="s">
        <v>203</v>
      </c>
      <c r="E1" s="1" t="s">
        <v>204</v>
      </c>
    </row>
    <row r="2" spans="1:5" x14ac:dyDescent="0.25">
      <c r="A2" s="40" t="s">
        <v>205</v>
      </c>
      <c r="B2" s="40" t="s">
        <v>206</v>
      </c>
      <c r="C2" s="40" t="s">
        <v>207</v>
      </c>
      <c r="D2" s="40" t="s">
        <v>208</v>
      </c>
      <c r="E2" s="40" t="s">
        <v>209</v>
      </c>
    </row>
    <row r="3" spans="1:5" x14ac:dyDescent="0.25">
      <c r="A3" s="40" t="s">
        <v>210</v>
      </c>
      <c r="B3" s="40" t="s">
        <v>211</v>
      </c>
      <c r="C3" s="40" t="s">
        <v>207</v>
      </c>
      <c r="D3" s="40" t="s">
        <v>212</v>
      </c>
      <c r="E3" s="40" t="s">
        <v>213</v>
      </c>
    </row>
    <row r="4" spans="1:5" x14ac:dyDescent="0.25">
      <c r="A4" s="40" t="s">
        <v>214</v>
      </c>
      <c r="B4" s="40" t="s">
        <v>215</v>
      </c>
      <c r="C4" s="40" t="s">
        <v>207</v>
      </c>
      <c r="D4" s="40" t="s">
        <v>216</v>
      </c>
      <c r="E4" s="40" t="s">
        <v>217</v>
      </c>
    </row>
    <row r="5" spans="1:5" x14ac:dyDescent="0.25">
      <c r="A5" s="40" t="s">
        <v>218</v>
      </c>
      <c r="B5" s="40" t="s">
        <v>219</v>
      </c>
      <c r="C5" s="40" t="s">
        <v>207</v>
      </c>
      <c r="D5" s="40" t="s">
        <v>220</v>
      </c>
      <c r="E5" s="40" t="s">
        <v>221</v>
      </c>
    </row>
    <row r="6" spans="1:5" x14ac:dyDescent="0.25">
      <c r="A6" s="40" t="s">
        <v>222</v>
      </c>
      <c r="B6" s="40" t="s">
        <v>223</v>
      </c>
      <c r="C6" s="40" t="s">
        <v>207</v>
      </c>
      <c r="D6" s="40" t="s">
        <v>224</v>
      </c>
      <c r="E6" s="40" t="s">
        <v>225</v>
      </c>
    </row>
    <row r="7" spans="1:5" x14ac:dyDescent="0.25">
      <c r="A7" s="40" t="s">
        <v>226</v>
      </c>
      <c r="B7" s="40" t="s">
        <v>227</v>
      </c>
      <c r="C7" s="40" t="s">
        <v>207</v>
      </c>
      <c r="D7" s="40" t="s">
        <v>228</v>
      </c>
      <c r="E7" s="40" t="s">
        <v>229</v>
      </c>
    </row>
    <row r="8" spans="1:5" x14ac:dyDescent="0.25">
      <c r="A8" s="40" t="s">
        <v>230</v>
      </c>
      <c r="B8" s="40" t="s">
        <v>231</v>
      </c>
      <c r="C8" s="40" t="s">
        <v>207</v>
      </c>
      <c r="D8" s="40" t="s">
        <v>232</v>
      </c>
      <c r="E8" s="40" t="s">
        <v>233</v>
      </c>
    </row>
    <row r="9" spans="1:5" x14ac:dyDescent="0.25">
      <c r="A9" s="40" t="s">
        <v>234</v>
      </c>
      <c r="B9" s="40" t="s">
        <v>235</v>
      </c>
      <c r="C9" s="40" t="s">
        <v>207</v>
      </c>
      <c r="D9" s="40" t="s">
        <v>236</v>
      </c>
      <c r="E9" s="40" t="s">
        <v>237</v>
      </c>
    </row>
    <row r="10" spans="1:5" x14ac:dyDescent="0.25">
      <c r="A10" s="40" t="s">
        <v>238</v>
      </c>
      <c r="B10" s="40" t="s">
        <v>239</v>
      </c>
      <c r="C10" s="40" t="s">
        <v>207</v>
      </c>
      <c r="D10" s="40" t="s">
        <v>240</v>
      </c>
      <c r="E10" s="40" t="s">
        <v>241</v>
      </c>
    </row>
    <row r="11" spans="1:5" x14ac:dyDescent="0.25">
      <c r="A11" s="40" t="s">
        <v>242</v>
      </c>
      <c r="B11" s="40" t="s">
        <v>243</v>
      </c>
      <c r="C11" s="40" t="s">
        <v>244</v>
      </c>
      <c r="D11" s="40" t="s">
        <v>245</v>
      </c>
      <c r="E11" s="40" t="s">
        <v>246</v>
      </c>
    </row>
    <row r="12" spans="1:5" x14ac:dyDescent="0.25">
      <c r="A12" s="40" t="s">
        <v>247</v>
      </c>
      <c r="B12" s="40" t="s">
        <v>248</v>
      </c>
      <c r="C12" s="40" t="s">
        <v>244</v>
      </c>
      <c r="D12" s="40" t="s">
        <v>249</v>
      </c>
      <c r="E12" s="40" t="s">
        <v>250</v>
      </c>
    </row>
    <row r="13" spans="1:5" x14ac:dyDescent="0.25">
      <c r="A13" s="40" t="s">
        <v>251</v>
      </c>
      <c r="B13" s="40" t="s">
        <v>252</v>
      </c>
      <c r="C13" s="40" t="s">
        <v>244</v>
      </c>
      <c r="D13" s="40" t="s">
        <v>253</v>
      </c>
      <c r="E13" s="40" t="s">
        <v>254</v>
      </c>
    </row>
    <row r="14" spans="1:5" x14ac:dyDescent="0.25">
      <c r="A14" s="40" t="s">
        <v>255</v>
      </c>
      <c r="B14" s="40" t="s">
        <v>256</v>
      </c>
      <c r="C14" s="40" t="s">
        <v>244</v>
      </c>
      <c r="D14" s="40" t="s">
        <v>257</v>
      </c>
      <c r="E14" s="40" t="s">
        <v>258</v>
      </c>
    </row>
    <row r="15" spans="1:5" x14ac:dyDescent="0.25">
      <c r="A15" s="40" t="s">
        <v>259</v>
      </c>
      <c r="B15" s="40" t="s">
        <v>260</v>
      </c>
      <c r="C15" s="40" t="s">
        <v>244</v>
      </c>
      <c r="D15" s="40" t="s">
        <v>261</v>
      </c>
      <c r="E15" s="40" t="s">
        <v>262</v>
      </c>
    </row>
    <row r="16" spans="1:5" x14ac:dyDescent="0.25">
      <c r="A16" s="40" t="s">
        <v>263</v>
      </c>
      <c r="B16" s="40" t="s">
        <v>264</v>
      </c>
      <c r="C16" s="40" t="s">
        <v>244</v>
      </c>
      <c r="D16" s="40" t="s">
        <v>265</v>
      </c>
      <c r="E16" s="40" t="s">
        <v>266</v>
      </c>
    </row>
    <row r="17" spans="1:5" x14ac:dyDescent="0.25">
      <c r="A17" s="40" t="s">
        <v>267</v>
      </c>
      <c r="B17" s="40" t="s">
        <v>268</v>
      </c>
      <c r="C17" s="40" t="s">
        <v>244</v>
      </c>
      <c r="D17" s="40" t="s">
        <v>269</v>
      </c>
      <c r="E17" s="40" t="s">
        <v>270</v>
      </c>
    </row>
    <row r="18" spans="1:5" x14ac:dyDescent="0.25">
      <c r="A18" s="40" t="s">
        <v>271</v>
      </c>
      <c r="B18" s="40" t="s">
        <v>272</v>
      </c>
      <c r="C18" s="40" t="s">
        <v>244</v>
      </c>
      <c r="D18" s="40" t="s">
        <v>273</v>
      </c>
      <c r="E18" s="40" t="s">
        <v>274</v>
      </c>
    </row>
    <row r="19" spans="1:5" x14ac:dyDescent="0.25">
      <c r="A19" s="40" t="s">
        <v>275</v>
      </c>
      <c r="B19" s="40" t="s">
        <v>276</v>
      </c>
      <c r="C19" s="40" t="s">
        <v>244</v>
      </c>
      <c r="D19" s="40" t="s">
        <v>277</v>
      </c>
      <c r="E19" s="40" t="s">
        <v>278</v>
      </c>
    </row>
    <row r="20" spans="1:5" x14ac:dyDescent="0.25">
      <c r="A20" s="40" t="s">
        <v>279</v>
      </c>
      <c r="B20" s="40" t="s">
        <v>280</v>
      </c>
      <c r="C20" s="40" t="s">
        <v>244</v>
      </c>
      <c r="D20" s="40" t="s">
        <v>281</v>
      </c>
      <c r="E20" s="40" t="s">
        <v>282</v>
      </c>
    </row>
    <row r="21" spans="1:5" x14ac:dyDescent="0.25">
      <c r="A21" s="40" t="s">
        <v>283</v>
      </c>
      <c r="B21" s="40" t="s">
        <v>284</v>
      </c>
      <c r="C21" s="40" t="s">
        <v>244</v>
      </c>
      <c r="D21" s="40" t="s">
        <v>285</v>
      </c>
      <c r="E21" s="40" t="s">
        <v>286</v>
      </c>
    </row>
    <row r="22" spans="1:5" x14ac:dyDescent="0.25">
      <c r="A22" s="40" t="s">
        <v>287</v>
      </c>
      <c r="B22" s="40" t="s">
        <v>288</v>
      </c>
      <c r="C22" s="40" t="s">
        <v>244</v>
      </c>
      <c r="D22" s="40" t="s">
        <v>289</v>
      </c>
      <c r="E22" s="40" t="s">
        <v>290</v>
      </c>
    </row>
    <row r="23" spans="1:5" x14ac:dyDescent="0.25">
      <c r="A23" s="40" t="s">
        <v>291</v>
      </c>
      <c r="B23" s="40" t="s">
        <v>292</v>
      </c>
      <c r="C23" s="40" t="s">
        <v>244</v>
      </c>
      <c r="D23" s="40" t="s">
        <v>293</v>
      </c>
      <c r="E23" s="40" t="s">
        <v>294</v>
      </c>
    </row>
    <row r="24" spans="1:5" x14ac:dyDescent="0.25">
      <c r="A24" s="40" t="s">
        <v>295</v>
      </c>
      <c r="B24" s="40" t="s">
        <v>296</v>
      </c>
      <c r="C24" s="40" t="s">
        <v>244</v>
      </c>
      <c r="D24" s="40" t="s">
        <v>297</v>
      </c>
      <c r="E24" s="40" t="s">
        <v>298</v>
      </c>
    </row>
    <row r="25" spans="1:5" x14ac:dyDescent="0.25">
      <c r="A25" s="40" t="s">
        <v>299</v>
      </c>
      <c r="B25" s="40" t="s">
        <v>300</v>
      </c>
      <c r="C25" s="40" t="s">
        <v>244</v>
      </c>
      <c r="D25" s="40" t="s">
        <v>301</v>
      </c>
      <c r="E25" s="40" t="s">
        <v>302</v>
      </c>
    </row>
    <row r="26" spans="1:5" x14ac:dyDescent="0.25">
      <c r="A26" s="40" t="s">
        <v>303</v>
      </c>
      <c r="B26" s="40" t="s">
        <v>304</v>
      </c>
      <c r="C26" s="40" t="s">
        <v>244</v>
      </c>
      <c r="D26" s="40" t="s">
        <v>305</v>
      </c>
      <c r="E26" s="40" t="s">
        <v>306</v>
      </c>
    </row>
    <row r="27" spans="1:5" x14ac:dyDescent="0.25">
      <c r="A27" s="40" t="s">
        <v>307</v>
      </c>
      <c r="B27" s="40" t="s">
        <v>308</v>
      </c>
      <c r="C27" s="40" t="s">
        <v>244</v>
      </c>
      <c r="D27" s="40" t="s">
        <v>309</v>
      </c>
      <c r="E27" s="40" t="s">
        <v>310</v>
      </c>
    </row>
    <row r="28" spans="1:5" x14ac:dyDescent="0.25">
      <c r="A28" s="40" t="s">
        <v>311</v>
      </c>
      <c r="B28" s="40" t="s">
        <v>312</v>
      </c>
      <c r="C28" s="40" t="s">
        <v>244</v>
      </c>
      <c r="D28" s="40" t="s">
        <v>313</v>
      </c>
      <c r="E28" s="40" t="s">
        <v>314</v>
      </c>
    </row>
    <row r="29" spans="1:5" x14ac:dyDescent="0.25">
      <c r="A29" s="40" t="s">
        <v>315</v>
      </c>
      <c r="B29" s="40" t="s">
        <v>316</v>
      </c>
      <c r="C29" s="40" t="s">
        <v>244</v>
      </c>
      <c r="D29" s="40" t="s">
        <v>317</v>
      </c>
      <c r="E29" s="40" t="s">
        <v>318</v>
      </c>
    </row>
    <row r="30" spans="1:5" x14ac:dyDescent="0.25">
      <c r="A30" s="40" t="s">
        <v>319</v>
      </c>
      <c r="B30" s="40" t="s">
        <v>320</v>
      </c>
      <c r="C30" s="40" t="s">
        <v>244</v>
      </c>
      <c r="D30" s="40" t="s">
        <v>321</v>
      </c>
      <c r="E30" s="40" t="s">
        <v>322</v>
      </c>
    </row>
    <row r="31" spans="1:5" x14ac:dyDescent="0.25">
      <c r="A31" s="40" t="s">
        <v>323</v>
      </c>
      <c r="B31" s="40" t="s">
        <v>324</v>
      </c>
      <c r="C31" s="40" t="s">
        <v>244</v>
      </c>
      <c r="D31" s="40" t="s">
        <v>325</v>
      </c>
      <c r="E31" s="40" t="s">
        <v>326</v>
      </c>
    </row>
    <row r="32" spans="1:5" x14ac:dyDescent="0.25">
      <c r="A32" s="40" t="s">
        <v>327</v>
      </c>
      <c r="B32" s="40" t="s">
        <v>328</v>
      </c>
      <c r="C32" s="40" t="s">
        <v>244</v>
      </c>
      <c r="D32" s="40" t="s">
        <v>329</v>
      </c>
      <c r="E32" s="40" t="s">
        <v>330</v>
      </c>
    </row>
    <row r="33" spans="1:5" x14ac:dyDescent="0.25">
      <c r="A33" s="40" t="s">
        <v>331</v>
      </c>
      <c r="B33" s="40" t="s">
        <v>332</v>
      </c>
      <c r="C33" s="40" t="s">
        <v>333</v>
      </c>
      <c r="D33" s="40" t="s">
        <v>334</v>
      </c>
      <c r="E33" s="40" t="s">
        <v>335</v>
      </c>
    </row>
    <row r="34" spans="1:5" x14ac:dyDescent="0.25">
      <c r="A34" s="40" t="s">
        <v>336</v>
      </c>
      <c r="B34" s="40" t="s">
        <v>337</v>
      </c>
      <c r="C34" s="40" t="s">
        <v>333</v>
      </c>
      <c r="D34" s="40" t="s">
        <v>338</v>
      </c>
      <c r="E34" s="40" t="s">
        <v>339</v>
      </c>
    </row>
    <row r="35" spans="1:5" x14ac:dyDescent="0.25">
      <c r="A35" s="40" t="s">
        <v>340</v>
      </c>
      <c r="B35" s="40" t="s">
        <v>341</v>
      </c>
      <c r="C35" s="40" t="s">
        <v>333</v>
      </c>
      <c r="D35" s="40" t="s">
        <v>342</v>
      </c>
      <c r="E35" s="40" t="s">
        <v>343</v>
      </c>
    </row>
    <row r="36" spans="1:5" x14ac:dyDescent="0.25">
      <c r="A36" s="40" t="s">
        <v>344</v>
      </c>
      <c r="B36" s="40" t="s">
        <v>345</v>
      </c>
      <c r="C36" s="40" t="s">
        <v>333</v>
      </c>
      <c r="D36" s="40" t="s">
        <v>346</v>
      </c>
      <c r="E36" s="40" t="s">
        <v>347</v>
      </c>
    </row>
    <row r="37" spans="1:5" x14ac:dyDescent="0.25">
      <c r="A37" s="40" t="s">
        <v>348</v>
      </c>
      <c r="B37" s="40" t="s">
        <v>349</v>
      </c>
      <c r="C37" s="40" t="s">
        <v>333</v>
      </c>
      <c r="D37" s="40" t="s">
        <v>350</v>
      </c>
      <c r="E37" s="40" t="s">
        <v>351</v>
      </c>
    </row>
    <row r="38" spans="1:5" x14ac:dyDescent="0.25">
      <c r="A38" s="40" t="s">
        <v>352</v>
      </c>
      <c r="B38" s="40" t="s">
        <v>353</v>
      </c>
      <c r="C38" s="40" t="s">
        <v>333</v>
      </c>
      <c r="D38" s="40" t="s">
        <v>354</v>
      </c>
      <c r="E38" s="40" t="s">
        <v>355</v>
      </c>
    </row>
    <row r="39" spans="1:5" x14ac:dyDescent="0.25">
      <c r="A39" s="40" t="s">
        <v>356</v>
      </c>
      <c r="B39" s="40" t="s">
        <v>357</v>
      </c>
      <c r="C39" s="40" t="s">
        <v>333</v>
      </c>
      <c r="D39" s="40" t="s">
        <v>358</v>
      </c>
      <c r="E39" s="40" t="s">
        <v>359</v>
      </c>
    </row>
    <row r="40" spans="1:5" x14ac:dyDescent="0.25">
      <c r="A40" s="40" t="s">
        <v>360</v>
      </c>
      <c r="B40" s="40" t="s">
        <v>361</v>
      </c>
      <c r="C40" s="40" t="s">
        <v>333</v>
      </c>
      <c r="D40" s="40" t="s">
        <v>362</v>
      </c>
      <c r="E40" s="40" t="s">
        <v>363</v>
      </c>
    </row>
    <row r="41" spans="1:5" x14ac:dyDescent="0.25">
      <c r="A41" s="40" t="s">
        <v>364</v>
      </c>
      <c r="B41" s="40" t="s">
        <v>365</v>
      </c>
      <c r="C41" s="40" t="s">
        <v>333</v>
      </c>
      <c r="D41" s="40" t="s">
        <v>366</v>
      </c>
      <c r="E41" s="40" t="s">
        <v>367</v>
      </c>
    </row>
    <row r="42" spans="1:5" x14ac:dyDescent="0.25">
      <c r="A42" s="40" t="s">
        <v>368</v>
      </c>
      <c r="B42" s="40" t="s">
        <v>369</v>
      </c>
      <c r="C42" s="40" t="s">
        <v>370</v>
      </c>
      <c r="D42" s="40" t="s">
        <v>371</v>
      </c>
      <c r="E42" s="40" t="s">
        <v>372</v>
      </c>
    </row>
    <row r="43" spans="1:5" x14ac:dyDescent="0.25">
      <c r="A43" s="40" t="s">
        <v>373</v>
      </c>
      <c r="B43" s="40" t="s">
        <v>374</v>
      </c>
      <c r="C43" s="40" t="s">
        <v>370</v>
      </c>
      <c r="D43" s="40" t="s">
        <v>375</v>
      </c>
      <c r="E43" s="40" t="s">
        <v>376</v>
      </c>
    </row>
    <row r="44" spans="1:5" x14ac:dyDescent="0.25">
      <c r="A44" s="40" t="s">
        <v>377</v>
      </c>
      <c r="B44" s="40" t="s">
        <v>378</v>
      </c>
      <c r="C44" s="40" t="s">
        <v>370</v>
      </c>
      <c r="D44" s="40" t="s">
        <v>379</v>
      </c>
      <c r="E44" s="40" t="s">
        <v>380</v>
      </c>
    </row>
    <row r="45" spans="1:5" x14ac:dyDescent="0.25">
      <c r="A45" s="40" t="s">
        <v>381</v>
      </c>
      <c r="B45" s="40" t="s">
        <v>382</v>
      </c>
      <c r="C45" s="40" t="s">
        <v>370</v>
      </c>
      <c r="D45" s="40" t="s">
        <v>383</v>
      </c>
      <c r="E45" s="40" t="s">
        <v>384</v>
      </c>
    </row>
    <row r="46" spans="1:5" x14ac:dyDescent="0.25">
      <c r="A46" s="40" t="s">
        <v>385</v>
      </c>
      <c r="B46" s="40" t="s">
        <v>386</v>
      </c>
      <c r="C46" s="40" t="s">
        <v>370</v>
      </c>
      <c r="D46" s="40" t="s">
        <v>387</v>
      </c>
      <c r="E46" s="40" t="s">
        <v>388</v>
      </c>
    </row>
    <row r="47" spans="1:5" x14ac:dyDescent="0.25">
      <c r="A47" s="40" t="s">
        <v>389</v>
      </c>
      <c r="B47" s="40" t="s">
        <v>390</v>
      </c>
      <c r="C47" s="40" t="s">
        <v>370</v>
      </c>
      <c r="D47" s="40" t="s">
        <v>391</v>
      </c>
      <c r="E47" s="40" t="s">
        <v>392</v>
      </c>
    </row>
    <row r="48" spans="1:5" x14ac:dyDescent="0.25">
      <c r="A48" s="40" t="s">
        <v>393</v>
      </c>
      <c r="B48" s="40" t="s">
        <v>394</v>
      </c>
      <c r="C48" s="40" t="s">
        <v>370</v>
      </c>
      <c r="D48" s="40" t="s">
        <v>395</v>
      </c>
      <c r="E48" s="40" t="s">
        <v>396</v>
      </c>
    </row>
    <row r="49" spans="1:5" x14ac:dyDescent="0.25">
      <c r="A49" s="40" t="s">
        <v>397</v>
      </c>
      <c r="B49" s="40" t="s">
        <v>398</v>
      </c>
      <c r="C49" s="40" t="s">
        <v>370</v>
      </c>
      <c r="D49" s="40" t="s">
        <v>399</v>
      </c>
      <c r="E49" s="40" t="s">
        <v>400</v>
      </c>
    </row>
    <row r="50" spans="1:5" x14ac:dyDescent="0.25">
      <c r="A50" s="40" t="s">
        <v>401</v>
      </c>
      <c r="B50" s="40" t="s">
        <v>402</v>
      </c>
      <c r="C50" s="40" t="s">
        <v>370</v>
      </c>
      <c r="D50" s="40" t="s">
        <v>403</v>
      </c>
      <c r="E50" s="40" t="s">
        <v>404</v>
      </c>
    </row>
    <row r="51" spans="1:5" x14ac:dyDescent="0.25">
      <c r="A51" s="40" t="s">
        <v>405</v>
      </c>
      <c r="B51" s="40" t="s">
        <v>406</v>
      </c>
      <c r="C51" s="40" t="s">
        <v>370</v>
      </c>
      <c r="D51" s="40" t="s">
        <v>407</v>
      </c>
      <c r="E51" s="40" t="s">
        <v>408</v>
      </c>
    </row>
    <row r="52" spans="1:5" x14ac:dyDescent="0.25">
      <c r="A52" s="40" t="s">
        <v>409</v>
      </c>
      <c r="B52" s="40" t="s">
        <v>410</v>
      </c>
      <c r="C52" s="40" t="s">
        <v>370</v>
      </c>
      <c r="D52" s="40" t="s">
        <v>411</v>
      </c>
      <c r="E52" s="40" t="s">
        <v>412</v>
      </c>
    </row>
    <row r="53" spans="1:5" x14ac:dyDescent="0.25">
      <c r="A53" s="40" t="s">
        <v>413</v>
      </c>
      <c r="B53" s="40" t="s">
        <v>414</v>
      </c>
      <c r="C53" s="40" t="s">
        <v>370</v>
      </c>
      <c r="D53" s="40" t="s">
        <v>415</v>
      </c>
      <c r="E53" s="40" t="s">
        <v>416</v>
      </c>
    </row>
    <row r="54" spans="1:5" x14ac:dyDescent="0.25">
      <c r="A54" s="40" t="s">
        <v>417</v>
      </c>
      <c r="B54" s="40" t="s">
        <v>418</v>
      </c>
      <c r="C54" s="40" t="s">
        <v>370</v>
      </c>
      <c r="D54" s="40" t="s">
        <v>419</v>
      </c>
      <c r="E54" s="40" t="s">
        <v>420</v>
      </c>
    </row>
    <row r="55" spans="1:5" x14ac:dyDescent="0.25">
      <c r="A55" s="40" t="s">
        <v>421</v>
      </c>
      <c r="B55" s="40" t="s">
        <v>422</v>
      </c>
      <c r="C55" s="40" t="s">
        <v>370</v>
      </c>
      <c r="D55" s="40" t="s">
        <v>423</v>
      </c>
      <c r="E55" s="40" t="s">
        <v>424</v>
      </c>
    </row>
    <row r="56" spans="1:5" x14ac:dyDescent="0.25">
      <c r="A56" s="40" t="s">
        <v>425</v>
      </c>
      <c r="B56" s="40" t="s">
        <v>426</v>
      </c>
      <c r="C56" s="40" t="s">
        <v>370</v>
      </c>
      <c r="D56" s="40" t="s">
        <v>427</v>
      </c>
      <c r="E56" s="40" t="s">
        <v>428</v>
      </c>
    </row>
    <row r="57" spans="1:5" x14ac:dyDescent="0.25">
      <c r="A57" s="40" t="s">
        <v>429</v>
      </c>
      <c r="B57" s="40" t="s">
        <v>430</v>
      </c>
      <c r="C57" s="40" t="s">
        <v>370</v>
      </c>
      <c r="D57" s="40" t="s">
        <v>431</v>
      </c>
      <c r="E57" s="40" t="s">
        <v>432</v>
      </c>
    </row>
    <row r="58" spans="1:5" x14ac:dyDescent="0.25">
      <c r="A58" s="40" t="s">
        <v>433</v>
      </c>
      <c r="B58" s="40" t="s">
        <v>434</v>
      </c>
      <c r="C58" s="40" t="s">
        <v>370</v>
      </c>
      <c r="D58" s="40" t="s">
        <v>435</v>
      </c>
      <c r="E58" s="40" t="s">
        <v>436</v>
      </c>
    </row>
    <row r="59" spans="1:5" x14ac:dyDescent="0.25">
      <c r="A59" s="40" t="s">
        <v>437</v>
      </c>
      <c r="B59" s="40" t="s">
        <v>438</v>
      </c>
      <c r="C59" s="40" t="s">
        <v>370</v>
      </c>
      <c r="D59" s="40" t="s">
        <v>439</v>
      </c>
      <c r="E59" s="40" t="s">
        <v>440</v>
      </c>
    </row>
    <row r="60" spans="1:5" x14ac:dyDescent="0.25">
      <c r="A60" s="40" t="s">
        <v>441</v>
      </c>
      <c r="B60" s="40" t="s">
        <v>442</v>
      </c>
      <c r="C60" s="40" t="s">
        <v>370</v>
      </c>
      <c r="D60" s="40" t="s">
        <v>443</v>
      </c>
      <c r="E60" s="40" t="s">
        <v>444</v>
      </c>
    </row>
    <row r="61" spans="1:5" x14ac:dyDescent="0.25">
      <c r="A61" s="40" t="s">
        <v>445</v>
      </c>
      <c r="B61" s="40" t="s">
        <v>446</v>
      </c>
      <c r="C61" s="40" t="s">
        <v>370</v>
      </c>
      <c r="D61" s="40" t="s">
        <v>447</v>
      </c>
      <c r="E61" s="40" t="s">
        <v>448</v>
      </c>
    </row>
    <row r="62" spans="1:5" x14ac:dyDescent="0.25">
      <c r="A62" s="40" t="s">
        <v>449</v>
      </c>
      <c r="B62" s="40" t="s">
        <v>450</v>
      </c>
      <c r="C62" s="40" t="s">
        <v>451</v>
      </c>
      <c r="D62" s="40" t="s">
        <v>452</v>
      </c>
      <c r="E62" s="40" t="s">
        <v>453</v>
      </c>
    </row>
    <row r="63" spans="1:5" x14ac:dyDescent="0.25">
      <c r="A63" s="40" t="s">
        <v>454</v>
      </c>
      <c r="B63" s="40" t="s">
        <v>455</v>
      </c>
      <c r="C63" s="40" t="s">
        <v>451</v>
      </c>
      <c r="D63" s="40" t="s">
        <v>456</v>
      </c>
      <c r="E63" s="40" t="s">
        <v>457</v>
      </c>
    </row>
    <row r="64" spans="1:5" x14ac:dyDescent="0.25">
      <c r="A64" s="40" t="s">
        <v>458</v>
      </c>
      <c r="B64" s="40" t="s">
        <v>459</v>
      </c>
      <c r="C64" s="40" t="s">
        <v>451</v>
      </c>
      <c r="D64" s="40" t="s">
        <v>460</v>
      </c>
      <c r="E64" s="40" t="s">
        <v>461</v>
      </c>
    </row>
    <row r="65" spans="1:5" x14ac:dyDescent="0.25">
      <c r="A65" s="40" t="s">
        <v>462</v>
      </c>
      <c r="B65" s="40" t="s">
        <v>463</v>
      </c>
      <c r="C65" s="40" t="s">
        <v>451</v>
      </c>
      <c r="D65" s="40" t="s">
        <v>464</v>
      </c>
      <c r="E65" s="40" t="s">
        <v>465</v>
      </c>
    </row>
    <row r="66" spans="1:5" x14ac:dyDescent="0.25">
      <c r="A66" s="40" t="s">
        <v>466</v>
      </c>
      <c r="B66" s="40" t="s">
        <v>467</v>
      </c>
      <c r="C66" s="40" t="s">
        <v>451</v>
      </c>
      <c r="D66" s="40" t="s">
        <v>468</v>
      </c>
      <c r="E66" s="40" t="s">
        <v>469</v>
      </c>
    </row>
    <row r="67" spans="1:5" x14ac:dyDescent="0.25">
      <c r="A67" s="40" t="s">
        <v>470</v>
      </c>
      <c r="B67" s="40" t="s">
        <v>471</v>
      </c>
      <c r="C67" s="40" t="s">
        <v>451</v>
      </c>
      <c r="D67" s="40" t="s">
        <v>472</v>
      </c>
      <c r="E67" s="40" t="s">
        <v>473</v>
      </c>
    </row>
    <row r="68" spans="1:5" x14ac:dyDescent="0.25">
      <c r="A68" s="40" t="s">
        <v>474</v>
      </c>
      <c r="B68" s="40" t="s">
        <v>475</v>
      </c>
      <c r="C68" s="40" t="s">
        <v>451</v>
      </c>
      <c r="D68" s="40" t="s">
        <v>476</v>
      </c>
      <c r="E68" s="40" t="s">
        <v>477</v>
      </c>
    </row>
    <row r="69" spans="1:5" x14ac:dyDescent="0.25">
      <c r="A69" s="40" t="s">
        <v>478</v>
      </c>
      <c r="B69" s="40" t="s">
        <v>479</v>
      </c>
      <c r="C69" s="40" t="s">
        <v>451</v>
      </c>
      <c r="D69" s="40" t="s">
        <v>480</v>
      </c>
      <c r="E69" s="40" t="s">
        <v>481</v>
      </c>
    </row>
    <row r="70" spans="1:5" x14ac:dyDescent="0.25">
      <c r="A70" s="40" t="s">
        <v>482</v>
      </c>
      <c r="B70" s="40" t="s">
        <v>483</v>
      </c>
      <c r="C70" s="40" t="s">
        <v>451</v>
      </c>
      <c r="D70" s="40" t="s">
        <v>484</v>
      </c>
      <c r="E70" s="40" t="s">
        <v>485</v>
      </c>
    </row>
    <row r="71" spans="1:5" x14ac:dyDescent="0.25">
      <c r="A71" s="40" t="s">
        <v>486</v>
      </c>
      <c r="B71" s="40" t="s">
        <v>487</v>
      </c>
      <c r="C71" s="40" t="s">
        <v>451</v>
      </c>
      <c r="D71" s="40" t="s">
        <v>488</v>
      </c>
      <c r="E71" s="40" t="s">
        <v>489</v>
      </c>
    </row>
    <row r="72" spans="1:5" x14ac:dyDescent="0.25">
      <c r="A72" s="40" t="s">
        <v>490</v>
      </c>
      <c r="B72" s="40" t="s">
        <v>491</v>
      </c>
      <c r="C72" s="40" t="s">
        <v>451</v>
      </c>
      <c r="D72" s="40" t="s">
        <v>492</v>
      </c>
      <c r="E72" s="40" t="s">
        <v>493</v>
      </c>
    </row>
    <row r="73" spans="1:5" x14ac:dyDescent="0.25">
      <c r="A73" s="40" t="s">
        <v>494</v>
      </c>
      <c r="B73" s="40" t="s">
        <v>495</v>
      </c>
      <c r="C73" s="40" t="s">
        <v>451</v>
      </c>
      <c r="D73" s="40" t="s">
        <v>496</v>
      </c>
      <c r="E73" s="40" t="s">
        <v>497</v>
      </c>
    </row>
    <row r="74" spans="1:5" x14ac:dyDescent="0.25">
      <c r="A74" s="40" t="s">
        <v>498</v>
      </c>
      <c r="B74" s="40" t="s">
        <v>499</v>
      </c>
      <c r="C74" s="40" t="s">
        <v>451</v>
      </c>
      <c r="D74" s="40" t="s">
        <v>500</v>
      </c>
      <c r="E74" s="40" t="s">
        <v>501</v>
      </c>
    </row>
    <row r="75" spans="1:5" x14ac:dyDescent="0.25">
      <c r="A75" s="40" t="s">
        <v>502</v>
      </c>
      <c r="B75" s="40" t="s">
        <v>503</v>
      </c>
      <c r="C75" s="40" t="s">
        <v>451</v>
      </c>
      <c r="D75" s="40" t="s">
        <v>504</v>
      </c>
      <c r="E75" s="40" t="s">
        <v>505</v>
      </c>
    </row>
    <row r="76" spans="1:5" x14ac:dyDescent="0.25">
      <c r="A76" s="40" t="s">
        <v>506</v>
      </c>
      <c r="B76" s="40" t="s">
        <v>507</v>
      </c>
      <c r="C76" s="40" t="s">
        <v>451</v>
      </c>
      <c r="D76" s="40" t="s">
        <v>508</v>
      </c>
      <c r="E76" s="40" t="s">
        <v>509</v>
      </c>
    </row>
    <row r="77" spans="1:5" x14ac:dyDescent="0.25">
      <c r="A77" s="40" t="s">
        <v>510</v>
      </c>
      <c r="B77" s="40" t="s">
        <v>511</v>
      </c>
      <c r="C77" s="40" t="s">
        <v>451</v>
      </c>
      <c r="D77" s="40" t="s">
        <v>512</v>
      </c>
      <c r="E77" s="40" t="s">
        <v>513</v>
      </c>
    </row>
    <row r="78" spans="1:5" x14ac:dyDescent="0.25">
      <c r="A78" s="40" t="s">
        <v>514</v>
      </c>
      <c r="B78" s="40" t="s">
        <v>515</v>
      </c>
      <c r="C78" s="40" t="s">
        <v>451</v>
      </c>
      <c r="D78" s="40" t="s">
        <v>516</v>
      </c>
      <c r="E78" s="40" t="s">
        <v>517</v>
      </c>
    </row>
    <row r="79" spans="1:5" x14ac:dyDescent="0.25">
      <c r="A79" s="40" t="s">
        <v>518</v>
      </c>
      <c r="B79" s="40" t="s">
        <v>519</v>
      </c>
      <c r="C79" s="40" t="s">
        <v>451</v>
      </c>
      <c r="D79" s="40" t="s">
        <v>520</v>
      </c>
      <c r="E79" s="40" t="s">
        <v>521</v>
      </c>
    </row>
    <row r="80" spans="1:5" x14ac:dyDescent="0.25">
      <c r="A80" s="40" t="s">
        <v>522</v>
      </c>
      <c r="B80" s="40" t="s">
        <v>523</v>
      </c>
      <c r="C80" s="40" t="s">
        <v>524</v>
      </c>
      <c r="D80" s="40" t="s">
        <v>525</v>
      </c>
      <c r="E80" s="40" t="s">
        <v>526</v>
      </c>
    </row>
    <row r="81" spans="1:5" x14ac:dyDescent="0.25">
      <c r="A81" s="40" t="s">
        <v>527</v>
      </c>
      <c r="B81" s="40" t="s">
        <v>528</v>
      </c>
      <c r="C81" s="40" t="s">
        <v>524</v>
      </c>
      <c r="D81" s="40" t="s">
        <v>529</v>
      </c>
      <c r="E81" s="40" t="s">
        <v>530</v>
      </c>
    </row>
    <row r="82" spans="1:5" x14ac:dyDescent="0.25">
      <c r="A82" s="40" t="s">
        <v>531</v>
      </c>
      <c r="B82" s="40" t="s">
        <v>532</v>
      </c>
      <c r="C82" s="40" t="s">
        <v>524</v>
      </c>
      <c r="D82" s="40" t="s">
        <v>533</v>
      </c>
      <c r="E82" s="40" t="s">
        <v>534</v>
      </c>
    </row>
    <row r="83" spans="1:5" x14ac:dyDescent="0.25">
      <c r="A83" s="40" t="s">
        <v>535</v>
      </c>
      <c r="B83" s="40" t="s">
        <v>536</v>
      </c>
      <c r="C83" s="40" t="s">
        <v>537</v>
      </c>
      <c r="D83" s="40" t="s">
        <v>538</v>
      </c>
      <c r="E83" s="40" t="s">
        <v>539</v>
      </c>
    </row>
    <row r="84" spans="1:5" x14ac:dyDescent="0.25">
      <c r="A84" s="40" t="s">
        <v>540</v>
      </c>
      <c r="B84" s="40" t="s">
        <v>541</v>
      </c>
      <c r="C84" s="40" t="s">
        <v>537</v>
      </c>
      <c r="D84" s="40" t="s">
        <v>542</v>
      </c>
      <c r="E84" s="40" t="s">
        <v>543</v>
      </c>
    </row>
    <row r="85" spans="1:5" x14ac:dyDescent="0.25">
      <c r="A85" s="40" t="s">
        <v>544</v>
      </c>
      <c r="B85" s="40" t="s">
        <v>545</v>
      </c>
      <c r="C85" s="40" t="s">
        <v>537</v>
      </c>
      <c r="D85" s="40" t="s">
        <v>546</v>
      </c>
      <c r="E85" s="40" t="s">
        <v>547</v>
      </c>
    </row>
    <row r="86" spans="1:5" x14ac:dyDescent="0.25">
      <c r="A86" s="40" t="s">
        <v>548</v>
      </c>
      <c r="B86" s="40" t="s">
        <v>549</v>
      </c>
      <c r="C86" s="40" t="s">
        <v>537</v>
      </c>
      <c r="D86" s="40" t="s">
        <v>550</v>
      </c>
      <c r="E86" s="40" t="s">
        <v>551</v>
      </c>
    </row>
    <row r="87" spans="1:5" x14ac:dyDescent="0.25">
      <c r="A87" s="40" t="s">
        <v>552</v>
      </c>
      <c r="B87" s="40" t="s">
        <v>553</v>
      </c>
      <c r="C87" s="40" t="s">
        <v>537</v>
      </c>
      <c r="D87" s="40" t="s">
        <v>554</v>
      </c>
      <c r="E87" s="40" t="s">
        <v>555</v>
      </c>
    </row>
    <row r="88" spans="1:5" x14ac:dyDescent="0.25">
      <c r="A88" s="40" t="s">
        <v>556</v>
      </c>
      <c r="B88" s="40" t="s">
        <v>557</v>
      </c>
      <c r="C88" s="40" t="s">
        <v>537</v>
      </c>
      <c r="D88" s="40" t="s">
        <v>558</v>
      </c>
      <c r="E88" s="40" t="s">
        <v>559</v>
      </c>
    </row>
    <row r="89" spans="1:5" x14ac:dyDescent="0.25">
      <c r="A89" s="40" t="s">
        <v>560</v>
      </c>
      <c r="B89" s="40" t="s">
        <v>561</v>
      </c>
      <c r="C89" s="40" t="s">
        <v>537</v>
      </c>
      <c r="D89" s="40" t="s">
        <v>562</v>
      </c>
      <c r="E89" s="40" t="s">
        <v>563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Cash Flow Projections</vt:lpstr>
      <vt:lpstr>Rent Roll</vt:lpstr>
      <vt:lpstr>Tenant Rent Schedule</vt:lpstr>
      <vt:lpstr>Expense Schedule</vt:lpstr>
      <vt:lpstr>Debt Schedule</vt:lpstr>
      <vt:lpstr>Valuation</vt:lpstr>
      <vt:lpstr>Returns</vt:lpstr>
      <vt:lpstr>Monthly Cash Flow</vt:lpstr>
      <vt:lpstr>XIRR</vt:lpstr>
      <vt:lpstr>Formulas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DDee.ai</dc:creator>
  <dc:title/>
  <dc:subject/>
  <dc:description/>
  <cp:keywords/>
  <cp:category/>
  <cp:lastModifiedBy>DDee.ai</cp:lastModifiedBy>
  <dcterms:created xsi:type="dcterms:W3CDTF">2026-10-19T18:30:54Z</dcterms:created>
  <dcterms:modified xsi:type="dcterms:W3CDTF">2026-10-19T18:30:54Z</dcterms:modified>
</cp:coreProperties>
</file>